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activeTab="1"/>
  </bookViews>
  <sheets>
    <sheet name="Annexure - I" sheetId="1" r:id="rId1"/>
    <sheet name="Table - I" sheetId="2" r:id="rId2"/>
    <sheet name="Table - II" sheetId="3" r:id="rId3"/>
    <sheet name="Table - III" sheetId="4" r:id="rId4"/>
    <sheet name="Table - IV" sheetId="5" r:id="rId5"/>
  </sheets>
  <definedNames/>
  <calcPr calcMode="manual" fullCalcOnLoad="1"/>
</workbook>
</file>

<file path=xl/sharedStrings.xml><?xml version="1.0" encoding="utf-8"?>
<sst xmlns="http://schemas.openxmlformats.org/spreadsheetml/2006/main" count="222" uniqueCount="128">
  <si>
    <t>Category
(I)</t>
  </si>
  <si>
    <t>Category of shareholder
(II)</t>
  </si>
  <si>
    <t>Nos. of shareholders
(III)</t>
  </si>
  <si>
    <t>No. of fully paid-up equity shares held 
(IV)</t>
  </si>
  <si>
    <t>No. of partly paid-up equity shares held 
(V)</t>
  </si>
  <si>
    <t>No. of shares underlying Depository Receipt 
(VI)</t>
  </si>
  <si>
    <t>Total nos. shares held
(VII) = (IV)+(V)+(VI)</t>
  </si>
  <si>
    <t>Shareholding as a % of total no. of shares (calculated as per SCRR, 1957)
(VIII) As a % of (A+B+C2)</t>
  </si>
  <si>
    <t>Number of Voting Rights held in each class of securities
(IX)</t>
  </si>
  <si>
    <t>No. of Voting Rights</t>
  </si>
  <si>
    <t>Class eg:x</t>
  </si>
  <si>
    <t>Class eg:y</t>
  </si>
  <si>
    <t>Total</t>
  </si>
  <si>
    <t>Total as a % of 
(A+B+C)</t>
  </si>
  <si>
    <t>No. of Shares Underlying convertible securities (Including Warrants)
(X)</t>
  </si>
  <si>
    <t>Number of Locked in shares 
(XII)</t>
  </si>
  <si>
    <t>As a % of total Shares held
(b)</t>
  </si>
  <si>
    <t>No.
(a)</t>
  </si>
  <si>
    <t>Number of Shares pledged or otherwise encumbered
(XIiI)</t>
  </si>
  <si>
    <t>Number of equity shares held in dematerialized form
(XIV)</t>
  </si>
  <si>
    <t>Table I - Summary Statement holding of specified securities</t>
  </si>
  <si>
    <t>Table II - Statement showing shareholding pattern of the Promoter and Promoter Group</t>
  </si>
  <si>
    <t>Category &amp; Name of shareholders
(I)</t>
  </si>
  <si>
    <t>PAN
(II)</t>
  </si>
  <si>
    <t>Nos. of shares underlying Depository Receipt 
(VI)</t>
  </si>
  <si>
    <t>Shareholding % calculated as per SCRR, 1957 
As a % of (A+B+C2)
(VIII)</t>
  </si>
  <si>
    <t>Class 
x</t>
  </si>
  <si>
    <t>Class 
y</t>
  </si>
  <si>
    <t>Total as a % of Total Voting rights</t>
  </si>
  <si>
    <t>No. of Shares Underlying Outstanding convertible securities (Including Warrants)
(X)</t>
  </si>
  <si>
    <t>Shareholding as a % assuming full conversion of convertible securities (as a percentage of diluted share capital)
(XI)=(VII)+(X) as a % of (A+B+C)</t>
  </si>
  <si>
    <t>Shareholding as a % assuming full conversion of convertible securities (as a percentage of diluted share capital)
(XI)=
(VII)+(X) as a % of 
(A+B+C)</t>
  </si>
  <si>
    <t>Table IV - Statement showing shareholding pattern of the Non Promoter - Non Public shareholder</t>
  </si>
  <si>
    <t>Table III - Statement showing shareholding pattern of the Public shareholder</t>
  </si>
  <si>
    <t>(1)</t>
  </si>
  <si>
    <t>(2)</t>
  </si>
  <si>
    <t>Particulars</t>
  </si>
  <si>
    <t>Yes</t>
  </si>
  <si>
    <t>No</t>
  </si>
  <si>
    <t>Whether the Listed Entity has issued any partly paid up shares</t>
  </si>
  <si>
    <t>Whether the Listed Entity has any shares against which depository receipt are issued?</t>
  </si>
  <si>
    <t>Whether the Listed Entity has issued any Convertible Securities or Warrants?</t>
  </si>
  <si>
    <t>Whether the Listed Entity has any shares in locked-in?</t>
  </si>
  <si>
    <t>Whether any shares held by promoters are pledge or otherwise encumbered?</t>
  </si>
  <si>
    <t>Format of holding of specified securities</t>
  </si>
  <si>
    <t xml:space="preserve">Declaration: </t>
  </si>
  <si>
    <t>Custodian.DR Holder</t>
  </si>
  <si>
    <t>Employee Benefit Trust (under SEBI (share based Employee Benefit) Regulations, 2014</t>
  </si>
  <si>
    <t>(A)</t>
  </si>
  <si>
    <t>Promoter &amp; Promoter Group</t>
  </si>
  <si>
    <t>(B)</t>
  </si>
  <si>
    <t>Public</t>
  </si>
  <si>
    <t>(C)</t>
  </si>
  <si>
    <t>(C1)</t>
  </si>
  <si>
    <t>Shares underlying DRs</t>
  </si>
  <si>
    <t>(C2)</t>
  </si>
  <si>
    <t>Shares held by Employee Trusts</t>
  </si>
  <si>
    <t>TOTAL</t>
  </si>
  <si>
    <t>Indian</t>
  </si>
  <si>
    <t>(a)</t>
  </si>
  <si>
    <t>Individuals/Hindu undivided Family</t>
  </si>
  <si>
    <t>(b)</t>
  </si>
  <si>
    <t>Central Government/State Government(s)</t>
  </si>
  <si>
    <t>(c)</t>
  </si>
  <si>
    <t>Financial Institutions/Banks</t>
  </si>
  <si>
    <t>(d)</t>
  </si>
  <si>
    <t>Any Other</t>
  </si>
  <si>
    <t>Bodies Corporate</t>
  </si>
  <si>
    <t>Trusts</t>
  </si>
  <si>
    <t>Clearing Members</t>
  </si>
  <si>
    <t>Sub-Total (A)(1)</t>
  </si>
  <si>
    <t>Foreign</t>
  </si>
  <si>
    <t>Individuals (Non-Resident Individuals/Foreign Individuals)</t>
  </si>
  <si>
    <t>Government</t>
  </si>
  <si>
    <t>Institutions</t>
  </si>
  <si>
    <t>Foreign Portfolio Investor</t>
  </si>
  <si>
    <t>(e)</t>
  </si>
  <si>
    <t>OCBs</t>
  </si>
  <si>
    <t>Sub-Total (A)(2)</t>
  </si>
  <si>
    <t>Total Shareholding of Promoter and Promoter Group (A)=(A)(1)+(A)(2)</t>
  </si>
  <si>
    <t>Mutual Funds</t>
  </si>
  <si>
    <t>Alternate Investment Funds</t>
  </si>
  <si>
    <t>Foreign Venture Capital Investors</t>
  </si>
  <si>
    <t>Foreign Portfolio Investors</t>
  </si>
  <si>
    <t>(f)</t>
  </si>
  <si>
    <t>(g)</t>
  </si>
  <si>
    <t>Insurance Companies</t>
  </si>
  <si>
    <t>(h)</t>
  </si>
  <si>
    <t>Provident Funds/Pension Funds</t>
  </si>
  <si>
    <t>(i)</t>
  </si>
  <si>
    <t>Foreign Institutional Investors</t>
  </si>
  <si>
    <t>QFI - Corporate</t>
  </si>
  <si>
    <t>Sub-Total (B)(1)</t>
  </si>
  <si>
    <t>Central Government/State Government(s)/President of India</t>
  </si>
  <si>
    <t>Sub-Total (B)(2)</t>
  </si>
  <si>
    <t>(3)</t>
  </si>
  <si>
    <t>Non-Institutions</t>
  </si>
  <si>
    <t>Individuals</t>
  </si>
  <si>
    <t>i)  Individual shareholders holding nominal share capital up to Rs.2 Lakhs.</t>
  </si>
  <si>
    <t>ii) Individual shareholders holding nominal share capital in excess of Rs.2 Lakhs.</t>
  </si>
  <si>
    <t>NBFCs registered with RBI</t>
  </si>
  <si>
    <t>Employee Funds</t>
  </si>
  <si>
    <t>Overseas Depositors (holding DRs)(balancing figure)</t>
  </si>
  <si>
    <t>QFI - Individual</t>
  </si>
  <si>
    <t>NRI / OCBs</t>
  </si>
  <si>
    <t>Clearing Memebers</t>
  </si>
  <si>
    <t>Sub-Total (B)(3)</t>
  </si>
  <si>
    <t>Total Public Shareholding (B)=(B)(1)+(B)(2)+(B)(3)</t>
  </si>
  <si>
    <t>Scrip Code/Name of Scrip/Class of Security:13023</t>
  </si>
  <si>
    <t>Name of Listed Entity: CHAMONG TEA CO LTD</t>
  </si>
  <si>
    <t>Mrs. Shradha Pasari</t>
  </si>
  <si>
    <t>Mrs. Sushila Devi Pasari</t>
  </si>
  <si>
    <t>Ms. Deepshikha Pasari</t>
  </si>
  <si>
    <t>Ms. Preetanjali Pasari</t>
  </si>
  <si>
    <t>Mr. Bhagirath Pasari</t>
  </si>
  <si>
    <t>Shankar Lal Chandra Kant(HUF)</t>
  </si>
  <si>
    <t>Supreme Products Pvt Ltd</t>
  </si>
  <si>
    <t>M/s Star Co. Ltd.</t>
  </si>
  <si>
    <t>Homi Mehta &amp; Sons (P) Ltd.</t>
  </si>
  <si>
    <t>HMP Tea Ltd</t>
  </si>
  <si>
    <t>AFWPP0438G</t>
  </si>
  <si>
    <t>AERPP8298L</t>
  </si>
  <si>
    <t>AORPP4279D</t>
  </si>
  <si>
    <t>AORPP4169A</t>
  </si>
  <si>
    <t>AFQPP6640G</t>
  </si>
  <si>
    <t>AAEHS9395G</t>
  </si>
  <si>
    <t>AEXPP7967C</t>
  </si>
  <si>
    <t>Share Holding Pattern Filed under: Reg. 31(1)(b): Quarter Ended  30/06/2016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</si>
</sst>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"/>
    <numFmt numFmtId="181" formatCode="_-* #,##0.0_-;\-* #,##0.0_-;_-* &quot;-&quot;??_-;_-@_-"/>
    <numFmt numFmtId="182" formatCode="_-* #,##0_-;\-* #,##0_-;_-* &quot;-&quot;??_-;_-@_-"/>
    <numFmt numFmtId="183" formatCode="_(* #,##0.000_);_(* \(#,##0.000\);_(* &quot;-&quot;???_);_(@_)"/>
  </numFmts>
  <fonts count="44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0" fillId="0" borderId="23" xfId="0" applyNumberFormat="1" applyBorder="1" applyAlignment="1">
      <alignment vertical="center" wrapText="1"/>
    </xf>
    <xf numFmtId="1" fontId="0" fillId="0" borderId="24" xfId="0" applyNumberFormat="1" applyBorder="1" applyAlignment="1">
      <alignment vertical="center" wrapText="1"/>
    </xf>
    <xf numFmtId="1" fontId="0" fillId="0" borderId="25" xfId="0" applyNumberFormat="1" applyBorder="1" applyAlignment="1">
      <alignment vertical="center" wrapText="1"/>
    </xf>
    <xf numFmtId="1" fontId="0" fillId="0" borderId="10" xfId="0" applyNumberFormat="1" applyBorder="1" applyAlignment="1">
      <alignment vertical="center" wrapText="1"/>
    </xf>
    <xf numFmtId="1" fontId="4" fillId="0" borderId="20" xfId="0" applyNumberFormat="1" applyFont="1" applyBorder="1" applyAlignment="1">
      <alignment vertical="center" wrapText="1"/>
    </xf>
    <xf numFmtId="1" fontId="4" fillId="0" borderId="21" xfId="0" applyNumberFormat="1" applyFont="1" applyBorder="1" applyAlignment="1">
      <alignment vertical="center" wrapText="1"/>
    </xf>
    <xf numFmtId="180" fontId="0" fillId="0" borderId="24" xfId="0" applyNumberFormat="1" applyBorder="1" applyAlignment="1">
      <alignment vertical="center" wrapText="1"/>
    </xf>
    <xf numFmtId="1" fontId="0" fillId="0" borderId="26" xfId="0" applyNumberFormat="1" applyBorder="1" applyAlignment="1">
      <alignment vertical="center" wrapText="1"/>
    </xf>
    <xf numFmtId="180" fontId="0" fillId="0" borderId="10" xfId="0" applyNumberFormat="1" applyBorder="1" applyAlignment="1">
      <alignment vertical="center" wrapText="1"/>
    </xf>
    <xf numFmtId="1" fontId="0" fillId="0" borderId="27" xfId="0" applyNumberFormat="1" applyBorder="1" applyAlignment="1">
      <alignment vertical="center" wrapText="1"/>
    </xf>
    <xf numFmtId="180" fontId="4" fillId="0" borderId="21" xfId="0" applyNumberFormat="1" applyFont="1" applyBorder="1" applyAlignment="1">
      <alignment vertical="center" wrapText="1"/>
    </xf>
    <xf numFmtId="1" fontId="4" fillId="0" borderId="22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0" fillId="0" borderId="0" xfId="0" applyNumberFormat="1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180" fontId="0" fillId="0" borderId="0" xfId="0" applyNumberFormat="1" applyAlignment="1">
      <alignment horizontal="center" vertical="center" wrapText="1"/>
    </xf>
    <xf numFmtId="1" fontId="0" fillId="0" borderId="11" xfId="0" applyNumberFormat="1" applyBorder="1" applyAlignment="1">
      <alignment vertical="center" wrapText="1"/>
    </xf>
    <xf numFmtId="1" fontId="0" fillId="0" borderId="12" xfId="0" applyNumberFormat="1" applyBorder="1" applyAlignment="1">
      <alignment vertical="center" wrapText="1"/>
    </xf>
    <xf numFmtId="1" fontId="0" fillId="0" borderId="24" xfId="0" applyNumberFormat="1" applyBorder="1" applyAlignment="1">
      <alignment horizontal="center" vertical="center" wrapText="1"/>
    </xf>
    <xf numFmtId="180" fontId="0" fillId="0" borderId="24" xfId="0" applyNumberFormat="1" applyBorder="1" applyAlignment="1">
      <alignment horizontal="center" vertical="center" wrapText="1"/>
    </xf>
    <xf numFmtId="1" fontId="0" fillId="0" borderId="26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80" fontId="0" fillId="0" borderId="11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1" fontId="0" fillId="0" borderId="27" xfId="0" applyNumberForma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180" fontId="4" fillId="0" borderId="21" xfId="0" applyNumberFormat="1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179" fontId="2" fillId="0" borderId="0" xfId="42" applyFont="1" applyAlignment="1">
      <alignment horizontal="center"/>
    </xf>
    <xf numFmtId="179" fontId="0" fillId="0" borderId="24" xfId="42" applyFont="1" applyBorder="1" applyAlignment="1">
      <alignment horizontal="center" vertical="center" wrapText="1"/>
    </xf>
    <xf numFmtId="179" fontId="0" fillId="0" borderId="11" xfId="42" applyFont="1" applyBorder="1" applyAlignment="1">
      <alignment horizontal="center" vertical="center" wrapText="1"/>
    </xf>
    <xf numFmtId="179" fontId="0" fillId="0" borderId="10" xfId="42" applyFont="1" applyBorder="1" applyAlignment="1">
      <alignment horizontal="center" vertical="center" wrapText="1"/>
    </xf>
    <xf numFmtId="179" fontId="4" fillId="0" borderId="21" xfId="42" applyFont="1" applyBorder="1" applyAlignment="1">
      <alignment horizontal="center" vertical="center" wrapText="1"/>
    </xf>
    <xf numFmtId="179" fontId="0" fillId="0" borderId="0" xfId="42" applyFont="1" applyAlignment="1">
      <alignment horizontal="center" vertical="center" wrapText="1"/>
    </xf>
    <xf numFmtId="179" fontId="0" fillId="0" borderId="0" xfId="42" applyFont="1" applyAlignment="1">
      <alignment horizontal="center"/>
    </xf>
    <xf numFmtId="0" fontId="0" fillId="0" borderId="11" xfId="55" applyBorder="1">
      <alignment/>
      <protection/>
    </xf>
    <xf numFmtId="1" fontId="0" fillId="0" borderId="11" xfId="0" applyNumberFormat="1" applyBorder="1" applyAlignment="1">
      <alignment horizontal="right" vertical="center" wrapText="1"/>
    </xf>
    <xf numFmtId="179" fontId="3" fillId="0" borderId="0" xfId="42" applyFont="1" applyAlignment="1">
      <alignment horizontal="center"/>
    </xf>
    <xf numFmtId="179" fontId="9" fillId="0" borderId="11" xfId="42" applyFont="1" applyBorder="1" applyAlignment="1" applyProtection="1">
      <alignment horizontal="center" vertical="top"/>
      <protection/>
    </xf>
    <xf numFmtId="179" fontId="4" fillId="0" borderId="0" xfId="42" applyFont="1" applyAlignment="1">
      <alignment horizontal="center"/>
    </xf>
    <xf numFmtId="179" fontId="3" fillId="0" borderId="0" xfId="42" applyFont="1" applyAlignment="1">
      <alignment horizontal="center" vertical="center" wrapText="1"/>
    </xf>
    <xf numFmtId="179" fontId="4" fillId="0" borderId="0" xfId="42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0" fillId="0" borderId="11" xfId="55" applyFont="1" applyBorder="1">
      <alignment/>
      <protection/>
    </xf>
    <xf numFmtId="182" fontId="0" fillId="0" borderId="11" xfId="42" applyNumberFormat="1" applyFont="1" applyBorder="1" applyAlignment="1">
      <alignment horizontal="center" vertical="center" wrapText="1"/>
    </xf>
    <xf numFmtId="179" fontId="0" fillId="0" borderId="11" xfId="42" applyFont="1" applyBorder="1" applyAlignment="1">
      <alignment vertical="center" wrapText="1"/>
    </xf>
    <xf numFmtId="43" fontId="4" fillId="0" borderId="0" xfId="0" applyNumberFormat="1" applyFont="1" applyAlignment="1">
      <alignment horizontal="center" vertical="center" wrapText="1"/>
    </xf>
    <xf numFmtId="182" fontId="4" fillId="0" borderId="21" xfId="42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2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179" fontId="5" fillId="0" borderId="24" xfId="42" applyFont="1" applyBorder="1" applyAlignment="1">
      <alignment horizontal="center" vertical="top" wrapText="1"/>
    </xf>
    <xf numFmtId="179" fontId="5" fillId="0" borderId="11" xfId="42" applyFont="1" applyBorder="1" applyAlignment="1">
      <alignment horizontal="center" vertical="top" wrapText="1"/>
    </xf>
    <xf numFmtId="179" fontId="5" fillId="0" borderId="10" xfId="42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4.421875" style="0" customWidth="1"/>
    <col min="2" max="2" width="5.00390625" style="0" customWidth="1"/>
    <col min="3" max="3" width="69.421875" style="0" customWidth="1"/>
  </cols>
  <sheetData>
    <row r="2" spans="1:5" ht="15.75">
      <c r="A2" s="93" t="s">
        <v>44</v>
      </c>
      <c r="B2" s="93"/>
      <c r="C2" s="93"/>
      <c r="D2" s="94"/>
      <c r="E2" s="94"/>
    </row>
    <row r="3" spans="1:5" ht="15.75">
      <c r="A3" s="35"/>
      <c r="B3" s="35"/>
      <c r="C3" s="35"/>
      <c r="D3" s="36"/>
      <c r="E3" s="36"/>
    </row>
    <row r="5" spans="1:2" s="32" customFormat="1" ht="19.5" customHeight="1">
      <c r="A5" s="31">
        <v>1</v>
      </c>
      <c r="B5" s="32" t="s">
        <v>109</v>
      </c>
    </row>
    <row r="6" spans="1:2" s="34" customFormat="1" ht="24.75" customHeight="1">
      <c r="A6" s="33">
        <v>2</v>
      </c>
      <c r="B6" s="34" t="s">
        <v>108</v>
      </c>
    </row>
    <row r="7" spans="1:2" s="34" customFormat="1" ht="24.75" customHeight="1">
      <c r="A7" s="33">
        <v>3</v>
      </c>
      <c r="B7" s="34" t="s">
        <v>127</v>
      </c>
    </row>
    <row r="8" spans="1:5" s="30" customFormat="1" ht="22.5" customHeight="1">
      <c r="A8" s="29">
        <v>4</v>
      </c>
      <c r="B8" s="92" t="s">
        <v>45</v>
      </c>
      <c r="C8" s="92"/>
      <c r="D8" s="92"/>
      <c r="E8" s="92"/>
    </row>
    <row r="9" ht="13.5" thickBot="1">
      <c r="A9" s="11"/>
    </row>
    <row r="10" spans="1:5" ht="17.25" customHeight="1" thickBot="1">
      <c r="A10" s="11"/>
      <c r="B10" s="25"/>
      <c r="C10" s="26" t="s">
        <v>36</v>
      </c>
      <c r="D10" s="27" t="s">
        <v>37</v>
      </c>
      <c r="E10" s="28" t="s">
        <v>38</v>
      </c>
    </row>
    <row r="11" spans="1:5" s="2" customFormat="1" ht="21" customHeight="1">
      <c r="A11" s="10"/>
      <c r="B11" s="21">
        <v>1</v>
      </c>
      <c r="C11" s="22" t="s">
        <v>39</v>
      </c>
      <c r="D11" s="23"/>
      <c r="E11" s="24" t="s">
        <v>38</v>
      </c>
    </row>
    <row r="12" spans="1:5" s="2" customFormat="1" ht="21.75" customHeight="1">
      <c r="A12" s="10"/>
      <c r="B12" s="15">
        <v>2</v>
      </c>
      <c r="C12" s="14" t="s">
        <v>41</v>
      </c>
      <c r="D12" s="13"/>
      <c r="E12" s="16" t="s">
        <v>38</v>
      </c>
    </row>
    <row r="13" spans="1:5" s="2" customFormat="1" ht="27" customHeight="1">
      <c r="A13" s="10"/>
      <c r="B13" s="15">
        <v>3</v>
      </c>
      <c r="C13" s="14" t="s">
        <v>40</v>
      </c>
      <c r="D13" s="13"/>
      <c r="E13" s="16" t="s">
        <v>38</v>
      </c>
    </row>
    <row r="14" spans="1:5" s="2" customFormat="1" ht="21" customHeight="1">
      <c r="A14" s="10"/>
      <c r="B14" s="15">
        <v>4</v>
      </c>
      <c r="C14" s="14" t="s">
        <v>42</v>
      </c>
      <c r="D14" s="13"/>
      <c r="E14" s="16" t="s">
        <v>37</v>
      </c>
    </row>
    <row r="15" spans="1:5" s="2" customFormat="1" ht="21.75" customHeight="1" thickBot="1">
      <c r="A15" s="10"/>
      <c r="B15" s="17">
        <v>5</v>
      </c>
      <c r="C15" s="18" t="s">
        <v>43</v>
      </c>
      <c r="D15" s="19"/>
      <c r="E15" s="20" t="s">
        <v>38</v>
      </c>
    </row>
  </sheetData>
  <sheetProtection/>
  <mergeCells count="3">
    <mergeCell ref="B8:E8"/>
    <mergeCell ref="A2:C2"/>
    <mergeCell ref="D2:E2"/>
  </mergeCells>
  <printOptions/>
  <pageMargins left="0.75" right="0.23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PageLayoutView="0" workbookViewId="0" topLeftCell="A1">
      <selection activeCell="U11" sqref="U11"/>
    </sheetView>
  </sheetViews>
  <sheetFormatPr defaultColWidth="9.140625" defaultRowHeight="12.75"/>
  <cols>
    <col min="1" max="1" width="6.57421875" style="0" customWidth="1"/>
    <col min="2" max="2" width="18.00390625" style="0" customWidth="1"/>
    <col min="3" max="3" width="8.421875" style="11" customWidth="1"/>
    <col min="4" max="4" width="11.8515625" style="11" customWidth="1"/>
    <col min="5" max="6" width="10.28125" style="11" customWidth="1"/>
    <col min="7" max="7" width="12.57421875" style="11" customWidth="1"/>
    <col min="8" max="8" width="12.7109375" style="74" customWidth="1"/>
    <col min="9" max="9" width="11.8515625" style="11" bestFit="1" customWidth="1"/>
    <col min="10" max="10" width="9.28125" style="11" customWidth="1"/>
    <col min="11" max="11" width="11.8515625" style="11" bestFit="1" customWidth="1"/>
    <col min="12" max="12" width="9.28125" style="11" customWidth="1"/>
    <col min="13" max="13" width="10.421875" style="11" customWidth="1"/>
    <col min="14" max="14" width="12.28125" style="74" customWidth="1"/>
    <col min="15" max="15" width="11.57421875" style="11" bestFit="1" customWidth="1"/>
    <col min="16" max="16" width="9.28125" style="11" bestFit="1" customWidth="1"/>
    <col min="17" max="17" width="11.8515625" style="11" bestFit="1" customWidth="1"/>
    <col min="18" max="18" width="9.140625" style="11" customWidth="1"/>
    <col min="19" max="19" width="14.140625" style="11" customWidth="1"/>
  </cols>
  <sheetData>
    <row r="1" spans="1:19" s="1" customFormat="1" ht="18.75" thickBot="1">
      <c r="A1" s="1" t="s">
        <v>20</v>
      </c>
      <c r="C1" s="9"/>
      <c r="D1" s="9"/>
      <c r="E1" s="9"/>
      <c r="F1" s="9"/>
      <c r="G1" s="9"/>
      <c r="H1" s="68"/>
      <c r="I1" s="9"/>
      <c r="J1" s="9"/>
      <c r="K1" s="9"/>
      <c r="L1" s="9"/>
      <c r="M1" s="9"/>
      <c r="N1" s="68"/>
      <c r="O1" s="9"/>
      <c r="P1" s="9"/>
      <c r="Q1" s="9"/>
      <c r="R1" s="9"/>
      <c r="S1" s="9"/>
    </row>
    <row r="2" spans="1:19" s="7" customFormat="1" ht="50.25" customHeight="1">
      <c r="A2" s="104" t="s">
        <v>0</v>
      </c>
      <c r="B2" s="101" t="s">
        <v>1</v>
      </c>
      <c r="C2" s="101" t="s">
        <v>2</v>
      </c>
      <c r="D2" s="101"/>
      <c r="E2" s="101" t="s">
        <v>4</v>
      </c>
      <c r="F2" s="101" t="s">
        <v>5</v>
      </c>
      <c r="G2" s="101" t="s">
        <v>6</v>
      </c>
      <c r="H2" s="98" t="s">
        <v>7</v>
      </c>
      <c r="I2" s="101" t="s">
        <v>8</v>
      </c>
      <c r="J2" s="101"/>
      <c r="K2" s="101"/>
      <c r="L2" s="101"/>
      <c r="M2" s="101" t="s">
        <v>14</v>
      </c>
      <c r="N2" s="98" t="s">
        <v>30</v>
      </c>
      <c r="O2" s="101" t="s">
        <v>15</v>
      </c>
      <c r="P2" s="101"/>
      <c r="Q2" s="101" t="s">
        <v>18</v>
      </c>
      <c r="R2" s="101"/>
      <c r="S2" s="95" t="s">
        <v>19</v>
      </c>
    </row>
    <row r="3" spans="1:19" s="8" customFormat="1" ht="26.25" customHeight="1">
      <c r="A3" s="105"/>
      <c r="B3" s="102"/>
      <c r="C3" s="102"/>
      <c r="D3" s="102"/>
      <c r="E3" s="102"/>
      <c r="F3" s="102"/>
      <c r="G3" s="102"/>
      <c r="H3" s="99"/>
      <c r="I3" s="102" t="s">
        <v>9</v>
      </c>
      <c r="J3" s="102"/>
      <c r="K3" s="102"/>
      <c r="L3" s="102" t="s">
        <v>13</v>
      </c>
      <c r="M3" s="102"/>
      <c r="N3" s="99"/>
      <c r="O3" s="102" t="s">
        <v>17</v>
      </c>
      <c r="P3" s="102" t="s">
        <v>16</v>
      </c>
      <c r="Q3" s="102" t="s">
        <v>17</v>
      </c>
      <c r="R3" s="102" t="s">
        <v>16</v>
      </c>
      <c r="S3" s="96"/>
    </row>
    <row r="4" spans="1:19" s="8" customFormat="1" ht="102.75" customHeight="1" thickBot="1">
      <c r="A4" s="106"/>
      <c r="B4" s="103"/>
      <c r="C4" s="103"/>
      <c r="D4" s="103"/>
      <c r="E4" s="103"/>
      <c r="F4" s="103"/>
      <c r="G4" s="103"/>
      <c r="H4" s="100"/>
      <c r="I4" s="12" t="s">
        <v>10</v>
      </c>
      <c r="J4" s="12" t="s">
        <v>11</v>
      </c>
      <c r="K4" s="12" t="s">
        <v>12</v>
      </c>
      <c r="L4" s="103"/>
      <c r="M4" s="103"/>
      <c r="N4" s="100"/>
      <c r="O4" s="103"/>
      <c r="P4" s="103"/>
      <c r="Q4" s="103"/>
      <c r="R4" s="103"/>
      <c r="S4" s="97"/>
    </row>
    <row r="5" spans="1:19" ht="26.25" thickBot="1">
      <c r="A5" s="37" t="s">
        <v>48</v>
      </c>
      <c r="B5" s="38" t="s">
        <v>49</v>
      </c>
      <c r="C5" s="56">
        <v>5</v>
      </c>
      <c r="D5" s="56">
        <f>242085+1225</f>
        <v>243310</v>
      </c>
      <c r="E5" s="56">
        <v>0</v>
      </c>
      <c r="F5" s="56">
        <v>0</v>
      </c>
      <c r="G5" s="56">
        <f>D5+E5+F5</f>
        <v>243310</v>
      </c>
      <c r="H5" s="69">
        <f>D5*100/D10</f>
        <v>96.58608233099123</v>
      </c>
      <c r="I5" s="56">
        <f>D5</f>
        <v>243310</v>
      </c>
      <c r="J5" s="56">
        <v>0</v>
      </c>
      <c r="K5" s="56">
        <f>I5+J5</f>
        <v>243310</v>
      </c>
      <c r="L5" s="69">
        <f>H5*100/H10</f>
        <v>96.58608233099123</v>
      </c>
      <c r="M5" s="56">
        <v>0</v>
      </c>
      <c r="N5" s="69">
        <f>K5*100/K10</f>
        <v>96.58608233099123</v>
      </c>
      <c r="O5" s="56">
        <v>0</v>
      </c>
      <c r="P5" s="56">
        <v>0</v>
      </c>
      <c r="Q5" s="56">
        <v>0</v>
      </c>
      <c r="R5" s="57">
        <v>0</v>
      </c>
      <c r="S5" s="58">
        <v>0</v>
      </c>
    </row>
    <row r="6" spans="1:19" ht="12.75">
      <c r="A6" s="55" t="s">
        <v>50</v>
      </c>
      <c r="B6" s="54" t="s">
        <v>51</v>
      </c>
      <c r="C6" s="59">
        <v>11</v>
      </c>
      <c r="D6" s="59">
        <f>9825-1225</f>
        <v>8600</v>
      </c>
      <c r="E6" s="59">
        <v>0</v>
      </c>
      <c r="F6" s="59">
        <v>0</v>
      </c>
      <c r="G6" s="56">
        <f>D6+E6+F6</f>
        <v>8600</v>
      </c>
      <c r="H6" s="69">
        <f>D6*100/D10</f>
        <v>3.413917669008773</v>
      </c>
      <c r="I6" s="59">
        <f>D6</f>
        <v>8600</v>
      </c>
      <c r="J6" s="59">
        <v>0</v>
      </c>
      <c r="K6" s="56">
        <f>I6+J6</f>
        <v>8600</v>
      </c>
      <c r="L6" s="69">
        <f>H6*100/H10</f>
        <v>3.4139176690087734</v>
      </c>
      <c r="M6" s="59">
        <v>0</v>
      </c>
      <c r="N6" s="69">
        <f>K6*100/K10</f>
        <v>3.413917669008773</v>
      </c>
      <c r="O6" s="59">
        <v>0</v>
      </c>
      <c r="P6" s="59">
        <v>0</v>
      </c>
      <c r="Q6" s="59">
        <v>0</v>
      </c>
      <c r="R6" s="60">
        <v>0</v>
      </c>
      <c r="S6" s="61">
        <v>0</v>
      </c>
    </row>
    <row r="7" spans="1:19" ht="63.75">
      <c r="A7" s="55" t="s">
        <v>52</v>
      </c>
      <c r="B7" s="54" t="s">
        <v>127</v>
      </c>
      <c r="C7" s="59"/>
      <c r="D7" s="59"/>
      <c r="E7" s="59"/>
      <c r="F7" s="59"/>
      <c r="G7" s="59"/>
      <c r="H7" s="70"/>
      <c r="I7" s="59"/>
      <c r="J7" s="59"/>
      <c r="K7" s="59"/>
      <c r="L7" s="60"/>
      <c r="M7" s="59"/>
      <c r="N7" s="70"/>
      <c r="O7" s="59"/>
      <c r="P7" s="60"/>
      <c r="Q7" s="59"/>
      <c r="R7" s="60"/>
      <c r="S7" s="61"/>
    </row>
    <row r="8" spans="1:19" ht="25.5">
      <c r="A8" s="55" t="s">
        <v>53</v>
      </c>
      <c r="B8" s="54" t="s">
        <v>54</v>
      </c>
      <c r="C8" s="59"/>
      <c r="D8" s="59"/>
      <c r="E8" s="59"/>
      <c r="F8" s="59"/>
      <c r="G8" s="59"/>
      <c r="H8" s="70"/>
      <c r="I8" s="59"/>
      <c r="J8" s="59"/>
      <c r="K8" s="59"/>
      <c r="L8" s="60"/>
      <c r="M8" s="59"/>
      <c r="N8" s="70"/>
      <c r="O8" s="59"/>
      <c r="P8" s="60"/>
      <c r="Q8" s="59"/>
      <c r="R8" s="60"/>
      <c r="S8" s="61"/>
    </row>
    <row r="9" spans="1:19" ht="26.25" thickBot="1">
      <c r="A9" s="39" t="s">
        <v>55</v>
      </c>
      <c r="B9" s="40" t="s">
        <v>56</v>
      </c>
      <c r="C9" s="62"/>
      <c r="D9" s="62"/>
      <c r="E9" s="62"/>
      <c r="F9" s="62"/>
      <c r="G9" s="62"/>
      <c r="H9" s="71"/>
      <c r="I9" s="62"/>
      <c r="J9" s="62"/>
      <c r="K9" s="62"/>
      <c r="L9" s="63"/>
      <c r="M9" s="62"/>
      <c r="N9" s="71"/>
      <c r="O9" s="62"/>
      <c r="P9" s="63"/>
      <c r="Q9" s="62"/>
      <c r="R9" s="63"/>
      <c r="S9" s="64"/>
    </row>
    <row r="10" spans="1:19" ht="13.5" thickBot="1">
      <c r="A10" s="41"/>
      <c r="B10" s="42" t="s">
        <v>57</v>
      </c>
      <c r="C10" s="65">
        <f>C5+C6</f>
        <v>16</v>
      </c>
      <c r="D10" s="65">
        <f>D5+D6</f>
        <v>251910</v>
      </c>
      <c r="E10" s="65">
        <v>0</v>
      </c>
      <c r="F10" s="65"/>
      <c r="G10" s="65">
        <f>G5+G6</f>
        <v>251910</v>
      </c>
      <c r="H10" s="72">
        <v>100</v>
      </c>
      <c r="I10" s="65">
        <f>I5+I6</f>
        <v>251910</v>
      </c>
      <c r="J10" s="65">
        <v>0</v>
      </c>
      <c r="K10" s="65">
        <f>K5+K6</f>
        <v>251910</v>
      </c>
      <c r="L10" s="66">
        <v>100</v>
      </c>
      <c r="M10" s="65">
        <v>0</v>
      </c>
      <c r="N10" s="72">
        <v>100</v>
      </c>
      <c r="O10" s="65">
        <v>0</v>
      </c>
      <c r="P10" s="66">
        <v>0</v>
      </c>
      <c r="Q10" s="65">
        <v>0</v>
      </c>
      <c r="R10" s="66">
        <v>0</v>
      </c>
      <c r="S10" s="67">
        <v>0</v>
      </c>
    </row>
    <row r="11" spans="1:19" ht="12.75">
      <c r="A11" s="51"/>
      <c r="B11" s="51"/>
      <c r="C11" s="52"/>
      <c r="D11" s="52"/>
      <c r="E11" s="52"/>
      <c r="F11" s="52"/>
      <c r="G11" s="52"/>
      <c r="H11" s="73"/>
      <c r="I11" s="52"/>
      <c r="J11" s="52"/>
      <c r="K11" s="52"/>
      <c r="L11" s="53"/>
      <c r="M11" s="52"/>
      <c r="N11" s="73"/>
      <c r="O11" s="52"/>
      <c r="P11" s="53"/>
      <c r="Q11" s="52"/>
      <c r="R11" s="53"/>
      <c r="S11" s="52"/>
    </row>
  </sheetData>
  <sheetProtection/>
  <mergeCells count="20">
    <mergeCell ref="A2:A4"/>
    <mergeCell ref="B2:B4"/>
    <mergeCell ref="C2:C4"/>
    <mergeCell ref="D2:D4"/>
    <mergeCell ref="E2:E4"/>
    <mergeCell ref="F2:F4"/>
    <mergeCell ref="G2:G4"/>
    <mergeCell ref="H2:H4"/>
    <mergeCell ref="I2:L2"/>
    <mergeCell ref="I3:K3"/>
    <mergeCell ref="L3:L4"/>
    <mergeCell ref="M2:M4"/>
    <mergeCell ref="S2:S4"/>
    <mergeCell ref="N2:N4"/>
    <mergeCell ref="O2:P2"/>
    <mergeCell ref="O3:O4"/>
    <mergeCell ref="P3:P4"/>
    <mergeCell ref="Q2:R2"/>
    <mergeCell ref="Q3:Q4"/>
    <mergeCell ref="R3:R4"/>
  </mergeCells>
  <printOptions/>
  <pageMargins left="0.196850393700787" right="0.196850393700787" top="0.393700787401575" bottom="0.393700787401575" header="0.511811023622047" footer="0.511811023622047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G1">
      <pane ySplit="4" topLeftCell="A11" activePane="bottomLeft" state="frozen"/>
      <selection pane="topLeft" activeCell="B8" sqref="B8:E8"/>
      <selection pane="bottomLeft" activeCell="N36" sqref="N36"/>
    </sheetView>
  </sheetViews>
  <sheetFormatPr defaultColWidth="9.140625" defaultRowHeight="12.75"/>
  <cols>
    <col min="1" max="1" width="6.57421875" style="4" customWidth="1"/>
    <col min="2" max="2" width="27.7109375" style="4" customWidth="1"/>
    <col min="3" max="3" width="14.57421875" style="6" customWidth="1"/>
    <col min="4" max="4" width="11.8515625" style="6" customWidth="1"/>
    <col min="5" max="5" width="14.7109375" style="6" customWidth="1"/>
    <col min="6" max="7" width="10.28125" style="6" customWidth="1"/>
    <col min="8" max="8" width="14.7109375" style="6" customWidth="1"/>
    <col min="9" max="9" width="11.140625" style="79" customWidth="1"/>
    <col min="10" max="10" width="11.7109375" style="6" customWidth="1"/>
    <col min="11" max="11" width="7.8515625" style="6" customWidth="1"/>
    <col min="12" max="12" width="12.00390625" style="6" customWidth="1"/>
    <col min="13" max="13" width="9.28125" style="6" customWidth="1"/>
    <col min="14" max="14" width="13.7109375" style="6" customWidth="1"/>
    <col min="15" max="15" width="12.28125" style="6" customWidth="1"/>
    <col min="16" max="16" width="14.8515625" style="6" customWidth="1"/>
    <col min="17" max="17" width="10.421875" style="6" customWidth="1"/>
    <col min="18" max="18" width="14.140625" style="6" customWidth="1"/>
    <col min="19" max="19" width="10.28125" style="6" customWidth="1"/>
    <col min="20" max="20" width="14.421875" style="6" customWidth="1"/>
    <col min="21" max="16384" width="9.140625" style="4" customWidth="1"/>
  </cols>
  <sheetData>
    <row r="1" spans="1:20" s="3" customFormat="1" ht="18.75" thickBot="1">
      <c r="A1" s="3" t="s">
        <v>21</v>
      </c>
      <c r="C1" s="5"/>
      <c r="D1" s="5"/>
      <c r="E1" s="5"/>
      <c r="F1" s="5"/>
      <c r="G1" s="5"/>
      <c r="H1" s="5"/>
      <c r="I1" s="77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7" customFormat="1" ht="66" customHeight="1">
      <c r="A2" s="104"/>
      <c r="B2" s="101" t="s">
        <v>22</v>
      </c>
      <c r="C2" s="107" t="s">
        <v>23</v>
      </c>
      <c r="D2" s="101"/>
      <c r="E2" s="101" t="s">
        <v>3</v>
      </c>
      <c r="F2" s="101" t="s">
        <v>4</v>
      </c>
      <c r="G2" s="101" t="s">
        <v>24</v>
      </c>
      <c r="H2" s="101" t="s">
        <v>6</v>
      </c>
      <c r="I2" s="98" t="s">
        <v>25</v>
      </c>
      <c r="J2" s="101" t="s">
        <v>8</v>
      </c>
      <c r="K2" s="101"/>
      <c r="L2" s="101"/>
      <c r="M2" s="101"/>
      <c r="N2" s="101" t="s">
        <v>29</v>
      </c>
      <c r="O2" s="101" t="s">
        <v>31</v>
      </c>
      <c r="P2" s="101" t="s">
        <v>15</v>
      </c>
      <c r="Q2" s="101"/>
      <c r="R2" s="101" t="s">
        <v>18</v>
      </c>
      <c r="S2" s="101"/>
      <c r="T2" s="95" t="s">
        <v>19</v>
      </c>
    </row>
    <row r="3" spans="1:20" s="8" customFormat="1" ht="26.25" customHeight="1">
      <c r="A3" s="105"/>
      <c r="B3" s="102"/>
      <c r="C3" s="108"/>
      <c r="D3" s="102"/>
      <c r="E3" s="102"/>
      <c r="F3" s="102"/>
      <c r="G3" s="102"/>
      <c r="H3" s="102"/>
      <c r="I3" s="99"/>
      <c r="J3" s="102" t="s">
        <v>9</v>
      </c>
      <c r="K3" s="102"/>
      <c r="L3" s="102"/>
      <c r="M3" s="102" t="s">
        <v>28</v>
      </c>
      <c r="N3" s="102"/>
      <c r="O3" s="102"/>
      <c r="P3" s="102" t="s">
        <v>17</v>
      </c>
      <c r="Q3" s="102" t="s">
        <v>16</v>
      </c>
      <c r="R3" s="102" t="s">
        <v>17</v>
      </c>
      <c r="S3" s="102" t="s">
        <v>16</v>
      </c>
      <c r="T3" s="96"/>
    </row>
    <row r="4" spans="1:20" s="8" customFormat="1" ht="23.25" thickBot="1">
      <c r="A4" s="106"/>
      <c r="B4" s="103"/>
      <c r="C4" s="108"/>
      <c r="D4" s="103"/>
      <c r="E4" s="103"/>
      <c r="F4" s="103"/>
      <c r="G4" s="103"/>
      <c r="H4" s="103"/>
      <c r="I4" s="100"/>
      <c r="J4" s="12" t="s">
        <v>26</v>
      </c>
      <c r="K4" s="12" t="s">
        <v>27</v>
      </c>
      <c r="L4" s="12" t="s">
        <v>12</v>
      </c>
      <c r="M4" s="103"/>
      <c r="N4" s="103"/>
      <c r="O4" s="103"/>
      <c r="P4" s="103"/>
      <c r="Q4" s="103"/>
      <c r="R4" s="103"/>
      <c r="S4" s="103"/>
      <c r="T4" s="97"/>
    </row>
    <row r="5" spans="1:20" ht="12.75">
      <c r="A5" s="37" t="s">
        <v>34</v>
      </c>
      <c r="B5" s="38" t="s">
        <v>58</v>
      </c>
      <c r="C5" s="56"/>
      <c r="D5" s="56">
        <v>0</v>
      </c>
      <c r="E5" s="56">
        <v>0</v>
      </c>
      <c r="F5" s="56">
        <v>0</v>
      </c>
      <c r="G5" s="56">
        <v>0</v>
      </c>
      <c r="H5" s="56">
        <v>0</v>
      </c>
      <c r="I5" s="69">
        <v>0</v>
      </c>
      <c r="J5" s="56">
        <v>0</v>
      </c>
      <c r="K5" s="56">
        <v>0</v>
      </c>
      <c r="L5" s="56">
        <v>0</v>
      </c>
      <c r="M5" s="57">
        <v>0</v>
      </c>
      <c r="N5" s="56">
        <v>0</v>
      </c>
      <c r="O5" s="57">
        <v>0</v>
      </c>
      <c r="P5" s="56">
        <v>0</v>
      </c>
      <c r="Q5" s="57">
        <v>0</v>
      </c>
      <c r="R5" s="56">
        <v>0</v>
      </c>
      <c r="S5" s="57">
        <v>0</v>
      </c>
      <c r="T5" s="58">
        <v>0</v>
      </c>
    </row>
    <row r="6" spans="1:20" ht="25.5">
      <c r="A6" s="55" t="s">
        <v>59</v>
      </c>
      <c r="B6" s="54" t="s">
        <v>60</v>
      </c>
      <c r="C6" s="59"/>
      <c r="D6" s="59">
        <v>8</v>
      </c>
      <c r="E6" s="76">
        <v>242085</v>
      </c>
      <c r="F6" s="59">
        <v>0</v>
      </c>
      <c r="G6" s="59">
        <v>0</v>
      </c>
      <c r="H6" s="76">
        <v>242085</v>
      </c>
      <c r="I6" s="70">
        <f>H6/251910*100</f>
        <v>96.09979754674288</v>
      </c>
      <c r="J6" s="59">
        <f aca="true" t="shared" si="0" ref="J6:J14">E6</f>
        <v>242085</v>
      </c>
      <c r="K6" s="59">
        <v>0</v>
      </c>
      <c r="L6" s="76">
        <v>242085</v>
      </c>
      <c r="M6" s="70">
        <f>L6/251910*100</f>
        <v>96.09979754674288</v>
      </c>
      <c r="N6" s="59">
        <v>0</v>
      </c>
      <c r="O6" s="60">
        <v>0</v>
      </c>
      <c r="P6" s="59">
        <v>0</v>
      </c>
      <c r="Q6" s="60">
        <v>0</v>
      </c>
      <c r="R6" s="59">
        <v>0</v>
      </c>
      <c r="S6" s="60">
        <v>0</v>
      </c>
      <c r="T6" s="61">
        <v>0</v>
      </c>
    </row>
    <row r="7" spans="1:20" ht="15.75">
      <c r="A7" s="55"/>
      <c r="B7" s="87" t="s">
        <v>127</v>
      </c>
      <c r="C7" s="59" t="s">
        <v>120</v>
      </c>
      <c r="D7" s="59">
        <v>0</v>
      </c>
      <c r="E7" s="75">
        <v>143285</v>
      </c>
      <c r="F7" s="59">
        <v>0</v>
      </c>
      <c r="G7" s="59">
        <v>0</v>
      </c>
      <c r="H7" s="75">
        <v>143285</v>
      </c>
      <c r="I7" s="78">
        <f>H7/251910*100</f>
        <v>56.87944107022349</v>
      </c>
      <c r="J7" s="59">
        <f t="shared" si="0"/>
        <v>143285</v>
      </c>
      <c r="K7" s="59">
        <v>0</v>
      </c>
      <c r="L7" s="75">
        <v>143285</v>
      </c>
      <c r="M7" s="78">
        <f>L7/251910*100</f>
        <v>56.87944107022349</v>
      </c>
      <c r="N7" s="59">
        <v>0</v>
      </c>
      <c r="O7" s="60">
        <v>0</v>
      </c>
      <c r="P7" s="59">
        <v>0</v>
      </c>
      <c r="Q7" s="60">
        <v>0</v>
      </c>
      <c r="R7" s="59">
        <v>0</v>
      </c>
      <c r="S7" s="60">
        <v>0</v>
      </c>
      <c r="T7" s="61">
        <v>0</v>
      </c>
    </row>
    <row r="8" spans="1:20" ht="15.75">
      <c r="A8" s="55"/>
      <c r="B8" s="87" t="s">
        <v>110</v>
      </c>
      <c r="C8" s="59" t="s">
        <v>121</v>
      </c>
      <c r="D8" s="59">
        <v>0</v>
      </c>
      <c r="E8" s="75">
        <v>33500</v>
      </c>
      <c r="F8" s="59">
        <v>0</v>
      </c>
      <c r="G8" s="59">
        <v>0</v>
      </c>
      <c r="H8" s="75">
        <v>33500</v>
      </c>
      <c r="I8" s="78">
        <f aca="true" t="shared" si="1" ref="I8:I14">H8/251910*100</f>
        <v>13.298400222301614</v>
      </c>
      <c r="J8" s="59">
        <f t="shared" si="0"/>
        <v>33500</v>
      </c>
      <c r="K8" s="59">
        <v>0</v>
      </c>
      <c r="L8" s="75">
        <v>33500</v>
      </c>
      <c r="M8" s="78">
        <f aca="true" t="shared" si="2" ref="M8:M14">L8/251910*100</f>
        <v>13.298400222301614</v>
      </c>
      <c r="N8" s="59">
        <v>0</v>
      </c>
      <c r="O8" s="60">
        <v>0</v>
      </c>
      <c r="P8" s="59">
        <v>0</v>
      </c>
      <c r="Q8" s="60">
        <v>0</v>
      </c>
      <c r="R8" s="59">
        <v>0</v>
      </c>
      <c r="S8" s="60">
        <v>0</v>
      </c>
      <c r="T8" s="61">
        <v>0</v>
      </c>
    </row>
    <row r="9" spans="1:20" ht="16.5" thickBot="1">
      <c r="A9" s="55"/>
      <c r="B9" s="87" t="s">
        <v>111</v>
      </c>
      <c r="C9" s="59" t="s">
        <v>124</v>
      </c>
      <c r="D9" s="59">
        <v>0</v>
      </c>
      <c r="E9" s="75">
        <v>28100</v>
      </c>
      <c r="F9" s="59">
        <v>0</v>
      </c>
      <c r="G9" s="59">
        <v>0</v>
      </c>
      <c r="H9" s="75">
        <v>28100</v>
      </c>
      <c r="I9" s="78">
        <f t="shared" si="1"/>
        <v>11.154777499900758</v>
      </c>
      <c r="J9" s="59">
        <f t="shared" si="0"/>
        <v>28100</v>
      </c>
      <c r="K9" s="59">
        <v>0</v>
      </c>
      <c r="L9" s="75">
        <v>28100</v>
      </c>
      <c r="M9" s="78">
        <f t="shared" si="2"/>
        <v>11.154777499900758</v>
      </c>
      <c r="N9" s="59">
        <v>0</v>
      </c>
      <c r="O9" s="60">
        <v>0</v>
      </c>
      <c r="P9" s="59">
        <v>0</v>
      </c>
      <c r="Q9" s="60">
        <v>0</v>
      </c>
      <c r="R9" s="59">
        <v>0</v>
      </c>
      <c r="S9" s="60">
        <v>0</v>
      </c>
      <c r="T9" s="61">
        <v>0</v>
      </c>
    </row>
    <row r="10" spans="1:20" ht="15.75">
      <c r="A10" s="55"/>
      <c r="B10" s="87" t="s">
        <v>111</v>
      </c>
      <c r="C10" s="59" t="s">
        <v>124</v>
      </c>
      <c r="D10" s="59">
        <v>0</v>
      </c>
      <c r="E10" s="75">
        <v>12300</v>
      </c>
      <c r="F10" s="59">
        <v>0</v>
      </c>
      <c r="G10" s="59">
        <v>0</v>
      </c>
      <c r="H10" s="75">
        <v>12300</v>
      </c>
      <c r="I10" s="78">
        <f t="shared" si="1"/>
        <v>4.882696201024175</v>
      </c>
      <c r="J10" s="59">
        <f t="shared" si="0"/>
        <v>12300</v>
      </c>
      <c r="K10" s="59">
        <v>0</v>
      </c>
      <c r="L10" s="75">
        <v>12300</v>
      </c>
      <c r="M10" s="78">
        <f t="shared" si="2"/>
        <v>4.882696201024175</v>
      </c>
      <c r="N10" s="56">
        <v>0</v>
      </c>
      <c r="O10" s="57">
        <v>0</v>
      </c>
      <c r="P10" s="56">
        <v>0</v>
      </c>
      <c r="Q10" s="57">
        <v>0</v>
      </c>
      <c r="R10" s="56">
        <v>0</v>
      </c>
      <c r="S10" s="57">
        <v>0</v>
      </c>
      <c r="T10" s="58">
        <v>0</v>
      </c>
    </row>
    <row r="11" spans="1:20" ht="15.75">
      <c r="A11" s="55"/>
      <c r="B11" s="87" t="s">
        <v>112</v>
      </c>
      <c r="C11" s="59" t="s">
        <v>122</v>
      </c>
      <c r="D11" s="59">
        <v>0</v>
      </c>
      <c r="E11" s="75">
        <v>12500</v>
      </c>
      <c r="F11" s="59">
        <v>0</v>
      </c>
      <c r="G11" s="59">
        <v>0</v>
      </c>
      <c r="H11" s="75">
        <v>12500</v>
      </c>
      <c r="I11" s="78">
        <f t="shared" si="1"/>
        <v>4.96208963518717</v>
      </c>
      <c r="J11" s="59">
        <f t="shared" si="0"/>
        <v>12500</v>
      </c>
      <c r="K11" s="59">
        <v>0</v>
      </c>
      <c r="L11" s="75">
        <v>12500</v>
      </c>
      <c r="M11" s="78">
        <f t="shared" si="2"/>
        <v>4.96208963518717</v>
      </c>
      <c r="N11" s="59">
        <v>0</v>
      </c>
      <c r="O11" s="60">
        <v>0</v>
      </c>
      <c r="P11" s="59">
        <v>0</v>
      </c>
      <c r="Q11" s="60">
        <v>0</v>
      </c>
      <c r="R11" s="59">
        <v>0</v>
      </c>
      <c r="S11" s="60">
        <v>0</v>
      </c>
      <c r="T11" s="61">
        <v>0</v>
      </c>
    </row>
    <row r="12" spans="1:20" ht="15.75">
      <c r="A12" s="55"/>
      <c r="B12" s="87" t="s">
        <v>113</v>
      </c>
      <c r="C12" s="59" t="s">
        <v>123</v>
      </c>
      <c r="D12" s="59">
        <v>0</v>
      </c>
      <c r="E12" s="75">
        <v>12000</v>
      </c>
      <c r="F12" s="59">
        <v>0</v>
      </c>
      <c r="G12" s="59">
        <v>0</v>
      </c>
      <c r="H12" s="75">
        <v>12000</v>
      </c>
      <c r="I12" s="78">
        <f t="shared" si="1"/>
        <v>4.763606049779683</v>
      </c>
      <c r="J12" s="59">
        <f t="shared" si="0"/>
        <v>12000</v>
      </c>
      <c r="K12" s="59">
        <v>0</v>
      </c>
      <c r="L12" s="75">
        <v>12000</v>
      </c>
      <c r="M12" s="78">
        <f t="shared" si="2"/>
        <v>4.763606049779683</v>
      </c>
      <c r="N12" s="59">
        <v>0</v>
      </c>
      <c r="O12" s="60">
        <v>0</v>
      </c>
      <c r="P12" s="59">
        <v>0</v>
      </c>
      <c r="Q12" s="60">
        <v>0</v>
      </c>
      <c r="R12" s="59">
        <v>0</v>
      </c>
      <c r="S12" s="60">
        <v>0</v>
      </c>
      <c r="T12" s="61">
        <v>0</v>
      </c>
    </row>
    <row r="13" spans="1:20" ht="15.75">
      <c r="A13" s="55"/>
      <c r="B13" s="87" t="s">
        <v>114</v>
      </c>
      <c r="C13" s="59" t="s">
        <v>126</v>
      </c>
      <c r="D13" s="59">
        <v>0</v>
      </c>
      <c r="E13" s="75">
        <v>200</v>
      </c>
      <c r="F13" s="59">
        <v>0</v>
      </c>
      <c r="G13" s="59">
        <v>0</v>
      </c>
      <c r="H13" s="75">
        <v>200</v>
      </c>
      <c r="I13" s="78">
        <f>H13/251910*100</f>
        <v>0.07939343416299473</v>
      </c>
      <c r="J13" s="59">
        <f t="shared" si="0"/>
        <v>200</v>
      </c>
      <c r="K13" s="59">
        <v>0</v>
      </c>
      <c r="L13" s="75">
        <v>200</v>
      </c>
      <c r="M13" s="78">
        <f t="shared" si="2"/>
        <v>0.07939343416299473</v>
      </c>
      <c r="N13" s="59">
        <v>0</v>
      </c>
      <c r="O13" s="60">
        <v>0</v>
      </c>
      <c r="P13" s="59">
        <v>0</v>
      </c>
      <c r="Q13" s="60">
        <v>0</v>
      </c>
      <c r="R13" s="59">
        <v>0</v>
      </c>
      <c r="S13" s="60">
        <v>0</v>
      </c>
      <c r="T13" s="61">
        <v>0</v>
      </c>
    </row>
    <row r="14" spans="1:20" ht="15.75">
      <c r="A14" s="55"/>
      <c r="B14" s="87" t="s">
        <v>115</v>
      </c>
      <c r="C14" s="59" t="s">
        <v>125</v>
      </c>
      <c r="D14" s="59">
        <v>0</v>
      </c>
      <c r="E14" s="75">
        <v>200</v>
      </c>
      <c r="F14" s="59">
        <v>0</v>
      </c>
      <c r="G14" s="59">
        <v>0</v>
      </c>
      <c r="H14" s="75">
        <v>200</v>
      </c>
      <c r="I14" s="78">
        <f t="shared" si="1"/>
        <v>0.07939343416299473</v>
      </c>
      <c r="J14" s="59">
        <f t="shared" si="0"/>
        <v>200</v>
      </c>
      <c r="K14" s="59">
        <v>0</v>
      </c>
      <c r="L14" s="75">
        <v>200</v>
      </c>
      <c r="M14" s="78">
        <f t="shared" si="2"/>
        <v>0.07939343416299473</v>
      </c>
      <c r="N14" s="59">
        <v>0</v>
      </c>
      <c r="O14" s="60">
        <v>0</v>
      </c>
      <c r="P14" s="59">
        <v>0</v>
      </c>
      <c r="Q14" s="60">
        <v>0</v>
      </c>
      <c r="R14" s="59">
        <v>0</v>
      </c>
      <c r="S14" s="60">
        <v>0</v>
      </c>
      <c r="T14" s="61">
        <v>0</v>
      </c>
    </row>
    <row r="15" spans="1:20" ht="12.75">
      <c r="A15" s="55"/>
      <c r="B15" s="54"/>
      <c r="C15" s="59"/>
      <c r="D15" s="59"/>
      <c r="E15" s="59"/>
      <c r="F15" s="59"/>
      <c r="G15" s="59"/>
      <c r="H15" s="59"/>
      <c r="I15" s="70"/>
      <c r="J15" s="59"/>
      <c r="K15" s="59"/>
      <c r="L15" s="59"/>
      <c r="M15" s="60"/>
      <c r="N15" s="59"/>
      <c r="O15" s="60"/>
      <c r="P15" s="59"/>
      <c r="Q15" s="60"/>
      <c r="R15" s="59"/>
      <c r="S15" s="60"/>
      <c r="T15" s="61"/>
    </row>
    <row r="16" spans="1:20" ht="25.5">
      <c r="A16" s="55" t="s">
        <v>61</v>
      </c>
      <c r="B16" s="54" t="s">
        <v>62</v>
      </c>
      <c r="C16" s="59"/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70">
        <v>0</v>
      </c>
      <c r="J16" s="59">
        <v>0</v>
      </c>
      <c r="K16" s="59">
        <v>0</v>
      </c>
      <c r="L16" s="59">
        <v>0</v>
      </c>
      <c r="M16" s="60">
        <v>0</v>
      </c>
      <c r="N16" s="59">
        <v>0</v>
      </c>
      <c r="O16" s="60">
        <v>0</v>
      </c>
      <c r="P16" s="59">
        <v>0</v>
      </c>
      <c r="Q16" s="60">
        <v>0</v>
      </c>
      <c r="R16" s="59">
        <v>0</v>
      </c>
      <c r="S16" s="60">
        <v>0</v>
      </c>
      <c r="T16" s="61">
        <v>0</v>
      </c>
    </row>
    <row r="17" spans="1:20" ht="12.75">
      <c r="A17" s="55" t="s">
        <v>63</v>
      </c>
      <c r="B17" s="54" t="s">
        <v>64</v>
      </c>
      <c r="C17" s="59"/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70">
        <v>0</v>
      </c>
      <c r="J17" s="59">
        <v>0</v>
      </c>
      <c r="K17" s="59">
        <v>0</v>
      </c>
      <c r="L17" s="59">
        <v>0</v>
      </c>
      <c r="M17" s="60">
        <v>0</v>
      </c>
      <c r="N17" s="59">
        <v>0</v>
      </c>
      <c r="O17" s="60">
        <v>0</v>
      </c>
      <c r="P17" s="59">
        <v>0</v>
      </c>
      <c r="Q17" s="60">
        <v>0</v>
      </c>
      <c r="R17" s="59">
        <v>0</v>
      </c>
      <c r="S17" s="60">
        <v>0</v>
      </c>
      <c r="T17" s="61">
        <v>0</v>
      </c>
    </row>
    <row r="18" spans="1:20" ht="12.75">
      <c r="A18" s="55" t="s">
        <v>65</v>
      </c>
      <c r="B18" s="54" t="s">
        <v>66</v>
      </c>
      <c r="C18" s="59"/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70">
        <v>0</v>
      </c>
      <c r="J18" s="59">
        <v>0</v>
      </c>
      <c r="K18" s="59">
        <v>0</v>
      </c>
      <c r="L18" s="59">
        <v>0</v>
      </c>
      <c r="M18" s="60">
        <v>0</v>
      </c>
      <c r="N18" s="59">
        <v>0</v>
      </c>
      <c r="O18" s="60">
        <v>0</v>
      </c>
      <c r="P18" s="59">
        <v>0</v>
      </c>
      <c r="Q18" s="60">
        <v>0</v>
      </c>
      <c r="R18" s="59">
        <v>0</v>
      </c>
      <c r="S18" s="60">
        <v>0</v>
      </c>
      <c r="T18" s="61">
        <v>0</v>
      </c>
    </row>
    <row r="19" spans="1:20" ht="12.75">
      <c r="A19" s="55"/>
      <c r="B19" s="54" t="s">
        <v>67</v>
      </c>
      <c r="C19" s="59"/>
      <c r="D19" s="59">
        <v>1</v>
      </c>
      <c r="E19" s="88">
        <v>1225</v>
      </c>
      <c r="F19" s="88">
        <v>0</v>
      </c>
      <c r="G19" s="88">
        <v>0</v>
      </c>
      <c r="H19" s="88">
        <v>1225</v>
      </c>
      <c r="I19" s="70">
        <f>H19/251910*100</f>
        <v>0.48628478424834265</v>
      </c>
      <c r="J19" s="88">
        <v>1225</v>
      </c>
      <c r="K19" s="88">
        <v>0</v>
      </c>
      <c r="L19" s="88">
        <v>1225</v>
      </c>
      <c r="M19" s="70">
        <f>L19/251910*100</f>
        <v>0.48628478424834265</v>
      </c>
      <c r="N19" s="59">
        <v>0</v>
      </c>
      <c r="O19" s="60">
        <v>0</v>
      </c>
      <c r="P19" s="59">
        <v>0</v>
      </c>
      <c r="Q19" s="60">
        <v>0</v>
      </c>
      <c r="R19" s="59">
        <v>0</v>
      </c>
      <c r="S19" s="60">
        <v>0</v>
      </c>
      <c r="T19" s="61">
        <v>0</v>
      </c>
    </row>
    <row r="20" spans="1:20" ht="12.75">
      <c r="A20" s="55"/>
      <c r="B20" s="54" t="s">
        <v>116</v>
      </c>
      <c r="C20" s="59"/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70">
        <v>0</v>
      </c>
      <c r="J20" s="59">
        <v>0</v>
      </c>
      <c r="K20" s="59">
        <v>0</v>
      </c>
      <c r="L20" s="59">
        <v>0</v>
      </c>
      <c r="M20" s="60">
        <v>0</v>
      </c>
      <c r="N20" s="59">
        <v>0</v>
      </c>
      <c r="O20" s="60">
        <v>0</v>
      </c>
      <c r="P20" s="59">
        <v>0</v>
      </c>
      <c r="Q20" s="60">
        <v>0</v>
      </c>
      <c r="R20" s="59">
        <v>0</v>
      </c>
      <c r="S20" s="60">
        <v>0</v>
      </c>
      <c r="T20" s="61">
        <v>0</v>
      </c>
    </row>
    <row r="21" spans="1:20" ht="12.75">
      <c r="A21" s="55"/>
      <c r="B21" s="54" t="s">
        <v>68</v>
      </c>
      <c r="C21" s="59"/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70">
        <v>0</v>
      </c>
      <c r="J21" s="59">
        <v>0</v>
      </c>
      <c r="K21" s="59">
        <v>0</v>
      </c>
      <c r="L21" s="59">
        <v>0</v>
      </c>
      <c r="M21" s="60">
        <v>0</v>
      </c>
      <c r="N21" s="59">
        <v>0</v>
      </c>
      <c r="O21" s="60">
        <v>0</v>
      </c>
      <c r="P21" s="59">
        <v>0</v>
      </c>
      <c r="Q21" s="60">
        <v>0</v>
      </c>
      <c r="R21" s="59">
        <v>0</v>
      </c>
      <c r="S21" s="60">
        <v>0</v>
      </c>
      <c r="T21" s="61">
        <v>0</v>
      </c>
    </row>
    <row r="22" spans="1:20" ht="12.75">
      <c r="A22" s="55"/>
      <c r="B22" s="54" t="s">
        <v>69</v>
      </c>
      <c r="C22" s="59"/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70">
        <v>0</v>
      </c>
      <c r="J22" s="59">
        <v>0</v>
      </c>
      <c r="K22" s="59">
        <v>0</v>
      </c>
      <c r="L22" s="59">
        <v>0</v>
      </c>
      <c r="M22" s="60">
        <v>0</v>
      </c>
      <c r="N22" s="59">
        <v>0</v>
      </c>
      <c r="O22" s="60">
        <v>0</v>
      </c>
      <c r="P22" s="59">
        <v>0</v>
      </c>
      <c r="Q22" s="60">
        <v>0</v>
      </c>
      <c r="R22" s="59">
        <v>0</v>
      </c>
      <c r="S22" s="60">
        <v>0</v>
      </c>
      <c r="T22" s="61">
        <v>0</v>
      </c>
    </row>
    <row r="23" spans="1:20" ht="12.75">
      <c r="A23" s="55"/>
      <c r="B23" s="54" t="s">
        <v>70</v>
      </c>
      <c r="C23" s="59"/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70">
        <v>0</v>
      </c>
      <c r="J23" s="59">
        <v>0</v>
      </c>
      <c r="K23" s="59">
        <v>0</v>
      </c>
      <c r="L23" s="59">
        <v>0</v>
      </c>
      <c r="M23" s="60">
        <v>0</v>
      </c>
      <c r="N23" s="59">
        <v>0</v>
      </c>
      <c r="O23" s="60">
        <v>0</v>
      </c>
      <c r="P23" s="59">
        <v>0</v>
      </c>
      <c r="Q23" s="60">
        <v>0</v>
      </c>
      <c r="R23" s="59">
        <v>0</v>
      </c>
      <c r="S23" s="60">
        <v>0</v>
      </c>
      <c r="T23" s="61">
        <v>0</v>
      </c>
    </row>
    <row r="24" spans="1:20" ht="12.75">
      <c r="A24" s="55"/>
      <c r="B24" s="54"/>
      <c r="C24" s="59"/>
      <c r="D24" s="59"/>
      <c r="E24" s="59"/>
      <c r="F24" s="59"/>
      <c r="G24" s="59"/>
      <c r="H24" s="59"/>
      <c r="I24" s="70"/>
      <c r="J24" s="59"/>
      <c r="K24" s="59"/>
      <c r="L24" s="59"/>
      <c r="M24" s="60"/>
      <c r="N24" s="59"/>
      <c r="O24" s="60"/>
      <c r="P24" s="59"/>
      <c r="Q24" s="60"/>
      <c r="R24" s="59"/>
      <c r="S24" s="60"/>
      <c r="T24" s="61"/>
    </row>
    <row r="25" spans="1:20" ht="12.75">
      <c r="A25" s="55" t="s">
        <v>35</v>
      </c>
      <c r="B25" s="54" t="s">
        <v>71</v>
      </c>
      <c r="C25" s="59"/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70">
        <v>0</v>
      </c>
      <c r="J25" s="59">
        <v>0</v>
      </c>
      <c r="K25" s="59">
        <v>0</v>
      </c>
      <c r="L25" s="59">
        <v>0</v>
      </c>
      <c r="M25" s="60">
        <v>0</v>
      </c>
      <c r="N25" s="59">
        <v>0</v>
      </c>
      <c r="O25" s="60">
        <v>0</v>
      </c>
      <c r="P25" s="59">
        <v>0</v>
      </c>
      <c r="Q25" s="60">
        <v>0</v>
      </c>
      <c r="R25" s="59">
        <v>0</v>
      </c>
      <c r="S25" s="60">
        <v>0</v>
      </c>
      <c r="T25" s="61">
        <v>0</v>
      </c>
    </row>
    <row r="26" spans="1:20" ht="25.5">
      <c r="A26" s="55" t="s">
        <v>59</v>
      </c>
      <c r="B26" s="54" t="s">
        <v>72</v>
      </c>
      <c r="C26" s="59"/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70">
        <v>0</v>
      </c>
      <c r="J26" s="59">
        <v>0</v>
      </c>
      <c r="K26" s="59">
        <v>0</v>
      </c>
      <c r="L26" s="59">
        <v>0</v>
      </c>
      <c r="M26" s="60">
        <v>0</v>
      </c>
      <c r="N26" s="59">
        <v>0</v>
      </c>
      <c r="O26" s="60">
        <v>0</v>
      </c>
      <c r="P26" s="59">
        <v>0</v>
      </c>
      <c r="Q26" s="60">
        <v>0</v>
      </c>
      <c r="R26" s="59">
        <v>0</v>
      </c>
      <c r="S26" s="60">
        <v>0</v>
      </c>
      <c r="T26" s="61">
        <v>0</v>
      </c>
    </row>
    <row r="27" spans="1:20" ht="12.75">
      <c r="A27" s="55" t="s">
        <v>61</v>
      </c>
      <c r="B27" s="54" t="s">
        <v>73</v>
      </c>
      <c r="C27" s="59"/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70">
        <v>0</v>
      </c>
      <c r="J27" s="59">
        <v>0</v>
      </c>
      <c r="K27" s="59">
        <v>0</v>
      </c>
      <c r="L27" s="59">
        <v>0</v>
      </c>
      <c r="M27" s="60">
        <v>0</v>
      </c>
      <c r="N27" s="59">
        <v>0</v>
      </c>
      <c r="O27" s="60">
        <v>0</v>
      </c>
      <c r="P27" s="59">
        <v>0</v>
      </c>
      <c r="Q27" s="60">
        <v>0</v>
      </c>
      <c r="R27" s="59">
        <v>0</v>
      </c>
      <c r="S27" s="60">
        <v>0</v>
      </c>
      <c r="T27" s="61">
        <v>0</v>
      </c>
    </row>
    <row r="28" spans="1:20" ht="12.75">
      <c r="A28" s="55" t="s">
        <v>63</v>
      </c>
      <c r="B28" s="54" t="s">
        <v>74</v>
      </c>
      <c r="C28" s="59"/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70">
        <v>0</v>
      </c>
      <c r="J28" s="59">
        <v>0</v>
      </c>
      <c r="K28" s="59">
        <v>0</v>
      </c>
      <c r="L28" s="59">
        <v>0</v>
      </c>
      <c r="M28" s="60">
        <v>0</v>
      </c>
      <c r="N28" s="59">
        <v>0</v>
      </c>
      <c r="O28" s="60">
        <v>0</v>
      </c>
      <c r="P28" s="59">
        <v>0</v>
      </c>
      <c r="Q28" s="60">
        <v>0</v>
      </c>
      <c r="R28" s="59">
        <v>0</v>
      </c>
      <c r="S28" s="60">
        <v>0</v>
      </c>
      <c r="T28" s="61">
        <v>0</v>
      </c>
    </row>
    <row r="29" spans="1:20" ht="12.75">
      <c r="A29" s="55" t="s">
        <v>65</v>
      </c>
      <c r="B29" s="54" t="s">
        <v>75</v>
      </c>
      <c r="C29" s="59"/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70">
        <v>0</v>
      </c>
      <c r="J29" s="59">
        <v>0</v>
      </c>
      <c r="K29" s="59">
        <v>0</v>
      </c>
      <c r="L29" s="59">
        <v>0</v>
      </c>
      <c r="M29" s="60">
        <v>0</v>
      </c>
      <c r="N29" s="59">
        <v>0</v>
      </c>
      <c r="O29" s="60">
        <v>0</v>
      </c>
      <c r="P29" s="59">
        <v>0</v>
      </c>
      <c r="Q29" s="60">
        <v>0</v>
      </c>
      <c r="R29" s="59">
        <v>0</v>
      </c>
      <c r="S29" s="60">
        <v>0</v>
      </c>
      <c r="T29" s="61">
        <v>0</v>
      </c>
    </row>
    <row r="30" spans="1:20" ht="12.75">
      <c r="A30" s="55" t="s">
        <v>76</v>
      </c>
      <c r="B30" s="54" t="s">
        <v>66</v>
      </c>
      <c r="C30" s="59"/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70">
        <v>0</v>
      </c>
      <c r="J30" s="59">
        <v>0</v>
      </c>
      <c r="K30" s="59">
        <v>0</v>
      </c>
      <c r="L30" s="59">
        <v>0</v>
      </c>
      <c r="M30" s="60">
        <v>0</v>
      </c>
      <c r="N30" s="59">
        <v>0</v>
      </c>
      <c r="O30" s="60">
        <v>0</v>
      </c>
      <c r="P30" s="59">
        <v>0</v>
      </c>
      <c r="Q30" s="60">
        <v>0</v>
      </c>
      <c r="R30" s="59">
        <v>0</v>
      </c>
      <c r="S30" s="60">
        <v>0</v>
      </c>
      <c r="T30" s="61">
        <v>0</v>
      </c>
    </row>
    <row r="31" spans="1:20" ht="12.75">
      <c r="A31" s="55"/>
      <c r="B31" s="54" t="s">
        <v>77</v>
      </c>
      <c r="C31" s="59"/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70">
        <v>0</v>
      </c>
      <c r="J31" s="59">
        <v>0</v>
      </c>
      <c r="K31" s="59">
        <v>0</v>
      </c>
      <c r="L31" s="59">
        <v>0</v>
      </c>
      <c r="M31" s="60">
        <v>0</v>
      </c>
      <c r="N31" s="59">
        <v>0</v>
      </c>
      <c r="O31" s="60">
        <v>0</v>
      </c>
      <c r="P31" s="59">
        <v>0</v>
      </c>
      <c r="Q31" s="60">
        <v>0</v>
      </c>
      <c r="R31" s="59">
        <v>0</v>
      </c>
      <c r="S31" s="60">
        <v>0</v>
      </c>
      <c r="T31" s="61">
        <v>0</v>
      </c>
    </row>
    <row r="32" spans="1:20" ht="12.75">
      <c r="A32" s="55"/>
      <c r="B32" s="54" t="s">
        <v>78</v>
      </c>
      <c r="C32" s="59"/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70">
        <v>0</v>
      </c>
      <c r="J32" s="59">
        <v>0</v>
      </c>
      <c r="K32" s="59">
        <v>0</v>
      </c>
      <c r="L32" s="59">
        <v>0</v>
      </c>
      <c r="M32" s="60">
        <v>0</v>
      </c>
      <c r="N32" s="59">
        <v>0</v>
      </c>
      <c r="O32" s="60">
        <v>0</v>
      </c>
      <c r="P32" s="59">
        <v>0</v>
      </c>
      <c r="Q32" s="60">
        <v>0</v>
      </c>
      <c r="R32" s="59">
        <v>0</v>
      </c>
      <c r="S32" s="60">
        <v>0</v>
      </c>
      <c r="T32" s="61">
        <v>0</v>
      </c>
    </row>
    <row r="33" spans="1:20" ht="13.5" thickBot="1">
      <c r="A33" s="39"/>
      <c r="B33" s="40"/>
      <c r="C33" s="62"/>
      <c r="D33" s="62"/>
      <c r="E33" s="62"/>
      <c r="F33" s="62"/>
      <c r="G33" s="62"/>
      <c r="H33" s="62"/>
      <c r="I33" s="71"/>
      <c r="J33" s="62"/>
      <c r="K33" s="62"/>
      <c r="L33" s="62"/>
      <c r="M33" s="63"/>
      <c r="N33" s="62"/>
      <c r="O33" s="63"/>
      <c r="P33" s="62"/>
      <c r="Q33" s="63"/>
      <c r="R33" s="62"/>
      <c r="S33" s="63"/>
      <c r="T33" s="64"/>
    </row>
    <row r="34" spans="1:20" ht="39" thickBot="1">
      <c r="A34" s="41"/>
      <c r="B34" s="42" t="s">
        <v>79</v>
      </c>
      <c r="C34" s="65"/>
      <c r="D34" s="65">
        <f>D6+D16+D17+D18+D26+D27+D28+D29+D30+D31+D31</f>
        <v>8</v>
      </c>
      <c r="E34" s="65">
        <f>E6+E16+E17+E18+E26+E27+E28+E29+E30+E31+E31+E19</f>
        <v>243310</v>
      </c>
      <c r="F34" s="65">
        <v>0</v>
      </c>
      <c r="G34" s="65">
        <v>0</v>
      </c>
      <c r="H34" s="65">
        <f>H6+H16+H17+H18+H26+H27+H28+H29+H30+H31+H31+H19</f>
        <v>243310</v>
      </c>
      <c r="I34" s="72">
        <f>I6+I16+I17+I18+I26+I27+I28+I29+I30+I31+I31+I19</f>
        <v>96.58608233099122</v>
      </c>
      <c r="J34" s="91">
        <f>J6+J16+J17+J18+J26+J27+J28+J29+J30+J31+J31+J19</f>
        <v>243310</v>
      </c>
      <c r="K34" s="65">
        <v>0</v>
      </c>
      <c r="L34" s="91">
        <f>L6+L16+L17+L18+L26+L27+L28+L29+L30+L31+L31+L19</f>
        <v>243310</v>
      </c>
      <c r="M34" s="72">
        <f>M6+M16+M17+M18+M26+M27+M28+M29+M30+M31+M31+M19</f>
        <v>96.58608233099122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6">
        <v>0</v>
      </c>
      <c r="T34" s="65">
        <v>0</v>
      </c>
    </row>
  </sheetData>
  <sheetProtection/>
  <mergeCells count="21">
    <mergeCell ref="T2:T4"/>
    <mergeCell ref="J3:L3"/>
    <mergeCell ref="M3:M4"/>
    <mergeCell ref="P3:P4"/>
    <mergeCell ref="Q3:Q4"/>
    <mergeCell ref="R3:R4"/>
    <mergeCell ref="P2:Q2"/>
    <mergeCell ref="R2:S2"/>
    <mergeCell ref="F2:F4"/>
    <mergeCell ref="S3:S4"/>
    <mergeCell ref="H2:H4"/>
    <mergeCell ref="N2:N4"/>
    <mergeCell ref="A2:A4"/>
    <mergeCell ref="B2:B4"/>
    <mergeCell ref="D2:D4"/>
    <mergeCell ref="E2:E4"/>
    <mergeCell ref="C2:C4"/>
    <mergeCell ref="O2:O4"/>
    <mergeCell ref="G2:G4"/>
    <mergeCell ref="I2:I4"/>
    <mergeCell ref="J2:M2"/>
  </mergeCells>
  <printOptions horizontalCentered="1"/>
  <pageMargins left="0.196850393700787" right="0.196850393700787" top="0.196850393700787" bottom="0.196850393700787" header="0.511811023622047" footer="0.511811023622047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D1">
      <pane ySplit="4" topLeftCell="A13" activePane="bottomLeft" state="frozen"/>
      <selection pane="topLeft" activeCell="B8" sqref="B8:E8"/>
      <selection pane="bottomLeft" activeCell="B8" sqref="B8:E8"/>
    </sheetView>
  </sheetViews>
  <sheetFormatPr defaultColWidth="9.140625" defaultRowHeight="12.75"/>
  <cols>
    <col min="1" max="1" width="3.8515625" style="4" customWidth="1"/>
    <col min="2" max="2" width="29.00390625" style="4" customWidth="1"/>
    <col min="3" max="3" width="13.8515625" style="50" customWidth="1"/>
    <col min="4" max="4" width="9.7109375" style="50" customWidth="1"/>
    <col min="5" max="5" width="11.57421875" style="50" customWidth="1"/>
    <col min="6" max="6" width="10.28125" style="50" customWidth="1"/>
    <col min="7" max="7" width="8.57421875" style="50" customWidth="1"/>
    <col min="8" max="8" width="10.421875" style="50" customWidth="1"/>
    <col min="9" max="9" width="9.140625" style="81" customWidth="1"/>
    <col min="10" max="10" width="10.140625" style="50" customWidth="1"/>
    <col min="11" max="11" width="7.421875" style="50" customWidth="1"/>
    <col min="12" max="12" width="9.8515625" style="50" customWidth="1"/>
    <col min="13" max="13" width="7.57421875" style="86" customWidth="1"/>
    <col min="14" max="14" width="9.28125" style="50" customWidth="1"/>
    <col min="15" max="15" width="15.57421875" style="50" customWidth="1"/>
    <col min="16" max="16" width="10.57421875" style="50" bestFit="1" customWidth="1"/>
    <col min="17" max="19" width="7.8515625" style="50" customWidth="1"/>
    <col min="20" max="20" width="12.421875" style="50" customWidth="1"/>
    <col min="21" max="16384" width="9.140625" style="4" customWidth="1"/>
  </cols>
  <sheetData>
    <row r="1" spans="1:20" s="3" customFormat="1" ht="18.75" thickBot="1">
      <c r="A1" s="3" t="s">
        <v>33</v>
      </c>
      <c r="C1" s="49"/>
      <c r="D1" s="49"/>
      <c r="E1" s="49"/>
      <c r="F1" s="49"/>
      <c r="G1" s="49"/>
      <c r="H1" s="49"/>
      <c r="I1" s="80"/>
      <c r="J1" s="49"/>
      <c r="K1" s="49"/>
      <c r="L1" s="49"/>
      <c r="M1" s="82"/>
      <c r="N1" s="49"/>
      <c r="O1" s="49"/>
      <c r="P1" s="49"/>
      <c r="Q1" s="49"/>
      <c r="R1" s="49"/>
      <c r="S1" s="49"/>
      <c r="T1" s="49"/>
    </row>
    <row r="2" spans="1:20" s="7" customFormat="1" ht="33" customHeight="1">
      <c r="A2" s="104"/>
      <c r="B2" s="101" t="s">
        <v>22</v>
      </c>
      <c r="C2" s="107" t="s">
        <v>23</v>
      </c>
      <c r="D2" s="101"/>
      <c r="E2" s="101" t="s">
        <v>3</v>
      </c>
      <c r="F2" s="101" t="s">
        <v>4</v>
      </c>
      <c r="G2" s="101" t="s">
        <v>24</v>
      </c>
      <c r="H2" s="101" t="s">
        <v>6</v>
      </c>
      <c r="I2" s="98" t="s">
        <v>25</v>
      </c>
      <c r="J2" s="101" t="s">
        <v>8</v>
      </c>
      <c r="K2" s="101"/>
      <c r="L2" s="101"/>
      <c r="M2" s="101"/>
      <c r="N2" s="101" t="s">
        <v>29</v>
      </c>
      <c r="O2" s="101" t="s">
        <v>31</v>
      </c>
      <c r="P2" s="101" t="s">
        <v>15</v>
      </c>
      <c r="Q2" s="101"/>
      <c r="R2" s="101" t="s">
        <v>18</v>
      </c>
      <c r="S2" s="101"/>
      <c r="T2" s="95" t="s">
        <v>19</v>
      </c>
    </row>
    <row r="3" spans="1:20" s="8" customFormat="1" ht="26.25" customHeight="1">
      <c r="A3" s="105"/>
      <c r="B3" s="102"/>
      <c r="C3" s="108"/>
      <c r="D3" s="102"/>
      <c r="E3" s="102"/>
      <c r="F3" s="102"/>
      <c r="G3" s="102"/>
      <c r="H3" s="102"/>
      <c r="I3" s="99"/>
      <c r="J3" s="102" t="s">
        <v>9</v>
      </c>
      <c r="K3" s="102"/>
      <c r="L3" s="102"/>
      <c r="M3" s="109" t="s">
        <v>28</v>
      </c>
      <c r="N3" s="102"/>
      <c r="O3" s="102"/>
      <c r="P3" s="102" t="s">
        <v>17</v>
      </c>
      <c r="Q3" s="102" t="s">
        <v>16</v>
      </c>
      <c r="R3" s="102" t="s">
        <v>17</v>
      </c>
      <c r="S3" s="102" t="s">
        <v>16</v>
      </c>
      <c r="T3" s="96"/>
    </row>
    <row r="4" spans="1:20" s="8" customFormat="1" ht="68.25" customHeight="1" thickBot="1">
      <c r="A4" s="106"/>
      <c r="B4" s="103"/>
      <c r="C4" s="108"/>
      <c r="D4" s="103"/>
      <c r="E4" s="103"/>
      <c r="F4" s="103"/>
      <c r="G4" s="103"/>
      <c r="H4" s="103"/>
      <c r="I4" s="100"/>
      <c r="J4" s="12" t="s">
        <v>26</v>
      </c>
      <c r="K4" s="12" t="s">
        <v>27</v>
      </c>
      <c r="L4" s="12" t="s">
        <v>12</v>
      </c>
      <c r="M4" s="110"/>
      <c r="N4" s="103"/>
      <c r="O4" s="103"/>
      <c r="P4" s="103"/>
      <c r="Q4" s="103"/>
      <c r="R4" s="103"/>
      <c r="S4" s="103"/>
      <c r="T4" s="97"/>
    </row>
    <row r="5" spans="1:20" ht="12.75">
      <c r="A5" s="37" t="s">
        <v>34</v>
      </c>
      <c r="B5" s="38" t="s">
        <v>74</v>
      </c>
      <c r="C5" s="56"/>
      <c r="D5" s="56">
        <v>0</v>
      </c>
      <c r="E5" s="56">
        <v>0</v>
      </c>
      <c r="F5" s="56">
        <v>0</v>
      </c>
      <c r="G5" s="56">
        <v>0</v>
      </c>
      <c r="H5" s="56">
        <v>0</v>
      </c>
      <c r="I5" s="69">
        <v>0</v>
      </c>
      <c r="J5" s="56">
        <v>0</v>
      </c>
      <c r="K5" s="56">
        <v>0</v>
      </c>
      <c r="L5" s="56">
        <v>0</v>
      </c>
      <c r="M5" s="83">
        <v>0</v>
      </c>
      <c r="N5" s="56">
        <v>0</v>
      </c>
      <c r="O5" s="57">
        <v>0</v>
      </c>
      <c r="P5" s="56">
        <v>0</v>
      </c>
      <c r="Q5" s="57">
        <v>0</v>
      </c>
      <c r="R5" s="56">
        <v>0</v>
      </c>
      <c r="S5" s="57">
        <v>0</v>
      </c>
      <c r="T5" s="58">
        <v>0</v>
      </c>
    </row>
    <row r="6" spans="1:20" ht="12.75">
      <c r="A6" s="55" t="s">
        <v>59</v>
      </c>
      <c r="B6" s="54" t="s">
        <v>80</v>
      </c>
      <c r="C6" s="59"/>
      <c r="D6" s="59">
        <v>0</v>
      </c>
      <c r="E6" s="59">
        <v>0</v>
      </c>
      <c r="F6" s="59">
        <v>0</v>
      </c>
      <c r="G6" s="59">
        <v>0</v>
      </c>
      <c r="H6" s="59">
        <v>0</v>
      </c>
      <c r="I6" s="70">
        <v>0</v>
      </c>
      <c r="J6" s="59">
        <v>0</v>
      </c>
      <c r="K6" s="59">
        <v>0</v>
      </c>
      <c r="L6" s="59">
        <v>0</v>
      </c>
      <c r="M6" s="84">
        <v>0</v>
      </c>
      <c r="N6" s="59">
        <v>0</v>
      </c>
      <c r="O6" s="60">
        <v>0</v>
      </c>
      <c r="P6" s="59">
        <v>0</v>
      </c>
      <c r="Q6" s="60">
        <v>0</v>
      </c>
      <c r="R6" s="59">
        <v>0</v>
      </c>
      <c r="S6" s="60">
        <v>0</v>
      </c>
      <c r="T6" s="61">
        <v>0</v>
      </c>
    </row>
    <row r="7" spans="1:20" ht="38.25">
      <c r="A7" s="55" t="s">
        <v>61</v>
      </c>
      <c r="B7" s="54" t="s">
        <v>127</v>
      </c>
      <c r="C7" s="59"/>
      <c r="D7" s="59">
        <v>0</v>
      </c>
      <c r="E7" s="59">
        <v>0</v>
      </c>
      <c r="F7" s="59">
        <v>0</v>
      </c>
      <c r="G7" s="59">
        <v>0</v>
      </c>
      <c r="H7" s="59">
        <v>0</v>
      </c>
      <c r="I7" s="70">
        <v>0</v>
      </c>
      <c r="J7" s="59">
        <v>0</v>
      </c>
      <c r="K7" s="59">
        <v>0</v>
      </c>
      <c r="L7" s="59">
        <v>0</v>
      </c>
      <c r="M7" s="84">
        <v>0</v>
      </c>
      <c r="N7" s="59">
        <v>0</v>
      </c>
      <c r="O7" s="60">
        <v>0</v>
      </c>
      <c r="P7" s="59">
        <v>0</v>
      </c>
      <c r="Q7" s="60">
        <v>0</v>
      </c>
      <c r="R7" s="59">
        <v>0</v>
      </c>
      <c r="S7" s="60">
        <v>0</v>
      </c>
      <c r="T7" s="61">
        <v>0</v>
      </c>
    </row>
    <row r="8" spans="1:20" ht="12.75">
      <c r="A8" s="55" t="s">
        <v>63</v>
      </c>
      <c r="B8" s="54" t="s">
        <v>81</v>
      </c>
      <c r="C8" s="59"/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70">
        <v>0</v>
      </c>
      <c r="J8" s="59">
        <v>0</v>
      </c>
      <c r="K8" s="59">
        <v>0</v>
      </c>
      <c r="L8" s="59">
        <v>0</v>
      </c>
      <c r="M8" s="84">
        <v>0</v>
      </c>
      <c r="N8" s="59">
        <v>0</v>
      </c>
      <c r="O8" s="60">
        <v>0</v>
      </c>
      <c r="P8" s="59">
        <v>0</v>
      </c>
      <c r="Q8" s="60">
        <v>0</v>
      </c>
      <c r="R8" s="59">
        <v>0</v>
      </c>
      <c r="S8" s="60">
        <v>0</v>
      </c>
      <c r="T8" s="61">
        <v>0</v>
      </c>
    </row>
    <row r="9" spans="1:20" ht="12.75">
      <c r="A9" s="55" t="s">
        <v>65</v>
      </c>
      <c r="B9" s="54" t="s">
        <v>82</v>
      </c>
      <c r="C9" s="59"/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70">
        <v>0</v>
      </c>
      <c r="J9" s="59">
        <v>0</v>
      </c>
      <c r="K9" s="59">
        <v>0</v>
      </c>
      <c r="L9" s="59">
        <v>0</v>
      </c>
      <c r="M9" s="84">
        <v>0</v>
      </c>
      <c r="N9" s="59">
        <v>0</v>
      </c>
      <c r="O9" s="60">
        <v>0</v>
      </c>
      <c r="P9" s="59">
        <v>0</v>
      </c>
      <c r="Q9" s="60">
        <v>0</v>
      </c>
      <c r="R9" s="59">
        <v>0</v>
      </c>
      <c r="S9" s="60">
        <v>0</v>
      </c>
      <c r="T9" s="61">
        <v>0</v>
      </c>
    </row>
    <row r="10" spans="1:20" ht="12.75">
      <c r="A10" s="55" t="s">
        <v>76</v>
      </c>
      <c r="B10" s="54" t="s">
        <v>83</v>
      </c>
      <c r="C10" s="59"/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70">
        <v>0</v>
      </c>
      <c r="J10" s="59">
        <v>0</v>
      </c>
      <c r="K10" s="59">
        <v>0</v>
      </c>
      <c r="L10" s="59">
        <v>0</v>
      </c>
      <c r="M10" s="84">
        <v>0</v>
      </c>
      <c r="N10" s="59">
        <v>0</v>
      </c>
      <c r="O10" s="60">
        <v>0</v>
      </c>
      <c r="P10" s="59">
        <v>0</v>
      </c>
      <c r="Q10" s="60">
        <v>0</v>
      </c>
      <c r="R10" s="59">
        <v>0</v>
      </c>
      <c r="S10" s="60">
        <v>0</v>
      </c>
      <c r="T10" s="61">
        <v>0</v>
      </c>
    </row>
    <row r="11" spans="1:20" ht="12.75">
      <c r="A11" s="55" t="s">
        <v>84</v>
      </c>
      <c r="B11" s="54" t="s">
        <v>64</v>
      </c>
      <c r="C11" s="59"/>
      <c r="D11" s="59">
        <v>3</v>
      </c>
      <c r="E11" s="59">
        <v>313</v>
      </c>
      <c r="F11" s="59">
        <v>0</v>
      </c>
      <c r="G11" s="59">
        <v>0</v>
      </c>
      <c r="H11" s="59">
        <v>313</v>
      </c>
      <c r="I11" s="70">
        <f>H11/251910*100</f>
        <v>0.12425072446508674</v>
      </c>
      <c r="J11" s="59">
        <v>313</v>
      </c>
      <c r="K11" s="59">
        <v>0</v>
      </c>
      <c r="L11" s="59">
        <v>313</v>
      </c>
      <c r="M11" s="84">
        <f>L11/251910*100</f>
        <v>0.12425072446508674</v>
      </c>
      <c r="N11" s="59">
        <v>0</v>
      </c>
      <c r="O11" s="89">
        <f>M11</f>
        <v>0.12425072446508674</v>
      </c>
      <c r="P11" s="59">
        <v>0</v>
      </c>
      <c r="Q11" s="60">
        <v>0</v>
      </c>
      <c r="R11" s="59">
        <v>0</v>
      </c>
      <c r="S11" s="60">
        <v>0</v>
      </c>
      <c r="T11" s="61">
        <v>0</v>
      </c>
    </row>
    <row r="12" spans="1:20" ht="12.75">
      <c r="A12" s="55" t="s">
        <v>85</v>
      </c>
      <c r="B12" s="54" t="s">
        <v>86</v>
      </c>
      <c r="C12" s="59"/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70">
        <v>0</v>
      </c>
      <c r="J12" s="59">
        <v>0</v>
      </c>
      <c r="K12" s="59">
        <v>0</v>
      </c>
      <c r="L12" s="59">
        <v>0</v>
      </c>
      <c r="M12" s="84">
        <v>0</v>
      </c>
      <c r="N12" s="59">
        <v>0</v>
      </c>
      <c r="O12" s="60">
        <v>0</v>
      </c>
      <c r="P12" s="59">
        <v>0</v>
      </c>
      <c r="Q12" s="60">
        <v>0</v>
      </c>
      <c r="R12" s="59">
        <v>0</v>
      </c>
      <c r="S12" s="60">
        <v>0</v>
      </c>
      <c r="T12" s="61">
        <v>0</v>
      </c>
    </row>
    <row r="13" spans="1:20" ht="12.75">
      <c r="A13" s="55" t="s">
        <v>87</v>
      </c>
      <c r="B13" s="54" t="s">
        <v>88</v>
      </c>
      <c r="C13" s="59"/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70">
        <v>0</v>
      </c>
      <c r="J13" s="59">
        <v>0</v>
      </c>
      <c r="K13" s="59">
        <v>0</v>
      </c>
      <c r="L13" s="59">
        <v>0</v>
      </c>
      <c r="M13" s="84">
        <v>0</v>
      </c>
      <c r="N13" s="59">
        <v>0</v>
      </c>
      <c r="O13" s="60">
        <v>0</v>
      </c>
      <c r="P13" s="59">
        <v>0</v>
      </c>
      <c r="Q13" s="60">
        <v>0</v>
      </c>
      <c r="R13" s="59">
        <v>0</v>
      </c>
      <c r="S13" s="60">
        <v>0</v>
      </c>
      <c r="T13" s="61">
        <v>0</v>
      </c>
    </row>
    <row r="14" spans="1:20" ht="12.75">
      <c r="A14" s="55" t="s">
        <v>89</v>
      </c>
      <c r="B14" s="54" t="s">
        <v>66</v>
      </c>
      <c r="C14" s="59"/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70">
        <v>0</v>
      </c>
      <c r="J14" s="59">
        <v>0</v>
      </c>
      <c r="K14" s="59">
        <v>0</v>
      </c>
      <c r="L14" s="59">
        <v>0</v>
      </c>
      <c r="M14" s="84">
        <v>0</v>
      </c>
      <c r="N14" s="59">
        <v>0</v>
      </c>
      <c r="O14" s="60">
        <v>0</v>
      </c>
      <c r="P14" s="59">
        <v>0</v>
      </c>
      <c r="Q14" s="60">
        <v>0</v>
      </c>
      <c r="R14" s="59">
        <v>0</v>
      </c>
      <c r="S14" s="60">
        <v>0</v>
      </c>
      <c r="T14" s="61">
        <v>0</v>
      </c>
    </row>
    <row r="15" spans="1:20" ht="12.75">
      <c r="A15" s="55"/>
      <c r="B15" s="54" t="s">
        <v>90</v>
      </c>
      <c r="C15" s="59"/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70">
        <v>0</v>
      </c>
      <c r="J15" s="59">
        <v>0</v>
      </c>
      <c r="K15" s="59">
        <v>0</v>
      </c>
      <c r="L15" s="59">
        <v>0</v>
      </c>
      <c r="M15" s="84">
        <v>0</v>
      </c>
      <c r="N15" s="59">
        <v>0</v>
      </c>
      <c r="O15" s="60">
        <v>0</v>
      </c>
      <c r="P15" s="59">
        <v>0</v>
      </c>
      <c r="Q15" s="60">
        <v>0</v>
      </c>
      <c r="R15" s="59">
        <v>0</v>
      </c>
      <c r="S15" s="60">
        <v>0</v>
      </c>
      <c r="T15" s="61">
        <v>0</v>
      </c>
    </row>
    <row r="16" spans="1:20" ht="12.75">
      <c r="A16" s="55"/>
      <c r="B16" s="54" t="s">
        <v>91</v>
      </c>
      <c r="C16" s="59"/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70">
        <v>0</v>
      </c>
      <c r="J16" s="59">
        <v>0</v>
      </c>
      <c r="K16" s="59">
        <v>0</v>
      </c>
      <c r="L16" s="59">
        <v>0</v>
      </c>
      <c r="M16" s="84">
        <v>0</v>
      </c>
      <c r="N16" s="59">
        <v>0</v>
      </c>
      <c r="O16" s="60">
        <v>0</v>
      </c>
      <c r="P16" s="59">
        <v>0</v>
      </c>
      <c r="Q16" s="60">
        <v>0</v>
      </c>
      <c r="R16" s="59">
        <v>0</v>
      </c>
      <c r="S16" s="60">
        <v>0</v>
      </c>
      <c r="T16" s="61">
        <v>0</v>
      </c>
    </row>
    <row r="17" spans="1:20" ht="12.75">
      <c r="A17" s="55"/>
      <c r="B17" s="54" t="s">
        <v>92</v>
      </c>
      <c r="C17" s="59"/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70">
        <v>0</v>
      </c>
      <c r="J17" s="59">
        <v>0</v>
      </c>
      <c r="K17" s="59">
        <v>0</v>
      </c>
      <c r="L17" s="59">
        <v>0</v>
      </c>
      <c r="M17" s="84">
        <v>0</v>
      </c>
      <c r="N17" s="59">
        <v>0</v>
      </c>
      <c r="O17" s="60">
        <v>0</v>
      </c>
      <c r="P17" s="59">
        <v>0</v>
      </c>
      <c r="Q17" s="60">
        <v>0</v>
      </c>
      <c r="R17" s="59">
        <v>0</v>
      </c>
      <c r="S17" s="60">
        <v>0</v>
      </c>
      <c r="T17" s="61">
        <v>0</v>
      </c>
    </row>
    <row r="18" spans="1:20" ht="12.75">
      <c r="A18" s="55"/>
      <c r="B18" s="54"/>
      <c r="C18" s="59"/>
      <c r="D18" s="59"/>
      <c r="E18" s="59"/>
      <c r="F18" s="59"/>
      <c r="G18" s="59"/>
      <c r="H18" s="59"/>
      <c r="I18" s="70"/>
      <c r="J18" s="59"/>
      <c r="K18" s="59"/>
      <c r="L18" s="59"/>
      <c r="M18" s="84"/>
      <c r="N18" s="59"/>
      <c r="O18" s="60"/>
      <c r="P18" s="59"/>
      <c r="Q18" s="60"/>
      <c r="R18" s="59"/>
      <c r="S18" s="60"/>
      <c r="T18" s="61"/>
    </row>
    <row r="19" spans="1:20" ht="25.5">
      <c r="A19" s="55" t="s">
        <v>35</v>
      </c>
      <c r="B19" s="54" t="s">
        <v>93</v>
      </c>
      <c r="C19" s="59"/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70">
        <v>0</v>
      </c>
      <c r="J19" s="59">
        <v>0</v>
      </c>
      <c r="K19" s="59">
        <v>0</v>
      </c>
      <c r="L19" s="59">
        <v>0</v>
      </c>
      <c r="M19" s="84">
        <v>0</v>
      </c>
      <c r="N19" s="59">
        <v>0</v>
      </c>
      <c r="O19" s="60">
        <v>0</v>
      </c>
      <c r="P19" s="59">
        <v>0</v>
      </c>
      <c r="Q19" s="60">
        <v>0</v>
      </c>
      <c r="R19" s="59">
        <v>0</v>
      </c>
      <c r="S19" s="60">
        <v>0</v>
      </c>
      <c r="T19" s="61">
        <v>0</v>
      </c>
    </row>
    <row r="20" spans="1:20" ht="12.75">
      <c r="A20" s="55"/>
      <c r="B20" s="54" t="s">
        <v>94</v>
      </c>
      <c r="C20" s="59"/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70">
        <v>0</v>
      </c>
      <c r="J20" s="59">
        <v>0</v>
      </c>
      <c r="K20" s="59">
        <v>0</v>
      </c>
      <c r="L20" s="59">
        <v>0</v>
      </c>
      <c r="M20" s="84">
        <v>0</v>
      </c>
      <c r="N20" s="59">
        <v>0</v>
      </c>
      <c r="O20" s="84">
        <v>0</v>
      </c>
      <c r="P20" s="59">
        <v>0</v>
      </c>
      <c r="Q20" s="60">
        <v>0</v>
      </c>
      <c r="R20" s="59">
        <v>0</v>
      </c>
      <c r="S20" s="60">
        <v>0</v>
      </c>
      <c r="T20" s="61">
        <v>0</v>
      </c>
    </row>
    <row r="21" spans="1:20" ht="12.75">
      <c r="A21" s="55"/>
      <c r="B21" s="54"/>
      <c r="C21" s="59"/>
      <c r="D21" s="59"/>
      <c r="E21" s="59"/>
      <c r="F21" s="59"/>
      <c r="G21" s="59"/>
      <c r="H21" s="59"/>
      <c r="I21" s="70"/>
      <c r="J21" s="59"/>
      <c r="K21" s="59"/>
      <c r="L21" s="59"/>
      <c r="M21" s="84"/>
      <c r="N21" s="59"/>
      <c r="O21" s="84"/>
      <c r="P21" s="59"/>
      <c r="Q21" s="60"/>
      <c r="R21" s="59"/>
      <c r="S21" s="60"/>
      <c r="T21" s="61"/>
    </row>
    <row r="22" spans="1:20" ht="12.75">
      <c r="A22" s="55" t="s">
        <v>95</v>
      </c>
      <c r="B22" s="54" t="s">
        <v>96</v>
      </c>
      <c r="C22" s="59"/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70">
        <v>0</v>
      </c>
      <c r="J22" s="59">
        <v>0</v>
      </c>
      <c r="K22" s="59">
        <v>0</v>
      </c>
      <c r="L22" s="59">
        <v>0</v>
      </c>
      <c r="M22" s="84">
        <v>0</v>
      </c>
      <c r="N22" s="59">
        <v>0</v>
      </c>
      <c r="O22" s="84">
        <v>0</v>
      </c>
      <c r="P22" s="59">
        <v>0</v>
      </c>
      <c r="Q22" s="60">
        <v>0</v>
      </c>
      <c r="R22" s="59">
        <v>0</v>
      </c>
      <c r="S22" s="60">
        <v>0</v>
      </c>
      <c r="T22" s="61">
        <v>0</v>
      </c>
    </row>
    <row r="23" spans="1:20" ht="12.75">
      <c r="A23" s="55" t="s">
        <v>59</v>
      </c>
      <c r="B23" s="54" t="s">
        <v>97</v>
      </c>
      <c r="C23" s="59"/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70">
        <v>0</v>
      </c>
      <c r="J23" s="59">
        <v>0</v>
      </c>
      <c r="K23" s="59">
        <v>0</v>
      </c>
      <c r="L23" s="59">
        <v>0</v>
      </c>
      <c r="M23" s="84">
        <v>0</v>
      </c>
      <c r="N23" s="59">
        <v>0</v>
      </c>
      <c r="O23" s="84">
        <v>0</v>
      </c>
      <c r="P23" s="59">
        <v>0</v>
      </c>
      <c r="Q23" s="60">
        <v>0</v>
      </c>
      <c r="R23" s="59">
        <v>0</v>
      </c>
      <c r="S23" s="60">
        <v>0</v>
      </c>
      <c r="T23" s="61">
        <v>0</v>
      </c>
    </row>
    <row r="24" spans="1:20" ht="38.25">
      <c r="A24" s="55"/>
      <c r="B24" s="54" t="s">
        <v>98</v>
      </c>
      <c r="C24" s="59"/>
      <c r="D24" s="59">
        <v>62</v>
      </c>
      <c r="E24" s="59">
        <v>7177</v>
      </c>
      <c r="F24" s="59">
        <v>0</v>
      </c>
      <c r="G24" s="59">
        <v>0</v>
      </c>
      <c r="H24" s="59">
        <f>E24+I272</f>
        <v>7177</v>
      </c>
      <c r="I24" s="70">
        <f>H24/251910*100</f>
        <v>2.8490333849390654</v>
      </c>
      <c r="J24" s="59">
        <f>H24</f>
        <v>7177</v>
      </c>
      <c r="K24" s="59">
        <v>0</v>
      </c>
      <c r="L24" s="59">
        <f>J24+K24</f>
        <v>7177</v>
      </c>
      <c r="M24" s="84">
        <f>I24</f>
        <v>2.8490333849390654</v>
      </c>
      <c r="N24" s="59">
        <v>0</v>
      </c>
      <c r="O24" s="84">
        <v>2.85</v>
      </c>
      <c r="P24" s="59">
        <v>0</v>
      </c>
      <c r="Q24" s="60">
        <v>0</v>
      </c>
      <c r="R24" s="59">
        <v>0</v>
      </c>
      <c r="S24" s="60">
        <v>0</v>
      </c>
      <c r="T24" s="61">
        <v>0</v>
      </c>
    </row>
    <row r="25" spans="1:20" ht="38.25">
      <c r="A25" s="55"/>
      <c r="B25" s="54" t="s">
        <v>99</v>
      </c>
      <c r="C25" s="59"/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70">
        <v>0</v>
      </c>
      <c r="J25" s="59">
        <v>0</v>
      </c>
      <c r="K25" s="59">
        <v>0</v>
      </c>
      <c r="L25" s="59">
        <v>0</v>
      </c>
      <c r="M25" s="84">
        <v>0</v>
      </c>
      <c r="N25" s="59">
        <v>0</v>
      </c>
      <c r="O25" s="84">
        <v>0</v>
      </c>
      <c r="P25" s="59">
        <v>0</v>
      </c>
      <c r="Q25" s="60">
        <v>0</v>
      </c>
      <c r="R25" s="59">
        <v>0</v>
      </c>
      <c r="S25" s="60">
        <v>0</v>
      </c>
      <c r="T25" s="61">
        <v>0</v>
      </c>
    </row>
    <row r="26" spans="1:20" ht="12.75">
      <c r="A26" s="55" t="s">
        <v>61</v>
      </c>
      <c r="B26" s="54" t="s">
        <v>100</v>
      </c>
      <c r="C26" s="59"/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70">
        <v>0</v>
      </c>
      <c r="J26" s="59">
        <v>0</v>
      </c>
      <c r="K26" s="59">
        <v>0</v>
      </c>
      <c r="L26" s="59">
        <v>0</v>
      </c>
      <c r="M26" s="84">
        <v>0</v>
      </c>
      <c r="N26" s="59">
        <v>0</v>
      </c>
      <c r="O26" s="84">
        <v>0</v>
      </c>
      <c r="P26" s="59">
        <v>0</v>
      </c>
      <c r="Q26" s="60">
        <v>0</v>
      </c>
      <c r="R26" s="59">
        <v>0</v>
      </c>
      <c r="S26" s="60">
        <v>0</v>
      </c>
      <c r="T26" s="61">
        <v>0</v>
      </c>
    </row>
    <row r="27" spans="1:20" ht="12.75">
      <c r="A27" s="55" t="s">
        <v>63</v>
      </c>
      <c r="B27" s="54" t="s">
        <v>101</v>
      </c>
      <c r="C27" s="59"/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70">
        <v>0</v>
      </c>
      <c r="J27" s="59">
        <v>0</v>
      </c>
      <c r="K27" s="59">
        <v>0</v>
      </c>
      <c r="L27" s="59">
        <v>0</v>
      </c>
      <c r="M27" s="84">
        <v>0</v>
      </c>
      <c r="N27" s="59">
        <v>0</v>
      </c>
      <c r="O27" s="84">
        <v>0</v>
      </c>
      <c r="P27" s="59">
        <v>0</v>
      </c>
      <c r="Q27" s="60">
        <v>0</v>
      </c>
      <c r="R27" s="59">
        <v>0</v>
      </c>
      <c r="S27" s="60">
        <v>0</v>
      </c>
      <c r="T27" s="61">
        <v>0</v>
      </c>
    </row>
    <row r="28" spans="1:20" ht="25.5">
      <c r="A28" s="55" t="s">
        <v>65</v>
      </c>
      <c r="B28" s="54" t="s">
        <v>102</v>
      </c>
      <c r="C28" s="59"/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70">
        <v>0</v>
      </c>
      <c r="J28" s="59">
        <v>0</v>
      </c>
      <c r="K28" s="59">
        <v>0</v>
      </c>
      <c r="L28" s="59">
        <v>0</v>
      </c>
      <c r="M28" s="84">
        <v>0</v>
      </c>
      <c r="N28" s="59">
        <v>0</v>
      </c>
      <c r="O28" s="84">
        <v>0</v>
      </c>
      <c r="P28" s="59">
        <v>0</v>
      </c>
      <c r="Q28" s="60">
        <v>0</v>
      </c>
      <c r="R28" s="59">
        <v>0</v>
      </c>
      <c r="S28" s="60">
        <v>0</v>
      </c>
      <c r="T28" s="61">
        <v>0</v>
      </c>
    </row>
    <row r="29" spans="1:20" ht="12.75">
      <c r="A29" s="55" t="s">
        <v>76</v>
      </c>
      <c r="B29" s="54" t="s">
        <v>66</v>
      </c>
      <c r="C29" s="59"/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70">
        <v>0</v>
      </c>
      <c r="J29" s="59">
        <v>0</v>
      </c>
      <c r="K29" s="59">
        <v>0</v>
      </c>
      <c r="L29" s="59">
        <v>0</v>
      </c>
      <c r="M29" s="84">
        <v>0</v>
      </c>
      <c r="N29" s="59">
        <v>0</v>
      </c>
      <c r="O29" s="84">
        <v>0</v>
      </c>
      <c r="P29" s="59">
        <v>0</v>
      </c>
      <c r="Q29" s="60">
        <v>0</v>
      </c>
      <c r="R29" s="59">
        <v>0</v>
      </c>
      <c r="S29" s="60">
        <v>0</v>
      </c>
      <c r="T29" s="61">
        <v>0</v>
      </c>
    </row>
    <row r="30" spans="1:20" ht="12.75">
      <c r="A30" s="55"/>
      <c r="B30" s="54" t="s">
        <v>67</v>
      </c>
      <c r="C30" s="59"/>
      <c r="D30" s="59">
        <v>3</v>
      </c>
      <c r="E30" s="59">
        <v>1110</v>
      </c>
      <c r="F30" s="59">
        <v>0</v>
      </c>
      <c r="G30" s="59">
        <v>0</v>
      </c>
      <c r="H30" s="59">
        <f>E30+F30+G30</f>
        <v>1110</v>
      </c>
      <c r="I30" s="70">
        <f>H30/251910*100</f>
        <v>0.4406335596046207</v>
      </c>
      <c r="J30" s="59">
        <f>H30</f>
        <v>1110</v>
      </c>
      <c r="K30" s="59">
        <v>0</v>
      </c>
      <c r="L30" s="59">
        <v>0</v>
      </c>
      <c r="M30" s="84">
        <f>J30/251910*100</f>
        <v>0.4406335596046207</v>
      </c>
      <c r="N30" s="59">
        <v>0</v>
      </c>
      <c r="O30" s="84">
        <f>M30</f>
        <v>0.4406335596046207</v>
      </c>
      <c r="P30" s="59">
        <v>0</v>
      </c>
      <c r="Q30" s="60">
        <v>0</v>
      </c>
      <c r="R30" s="59">
        <v>0</v>
      </c>
      <c r="S30" s="60">
        <v>0</v>
      </c>
      <c r="T30" s="61">
        <v>0</v>
      </c>
    </row>
    <row r="31" spans="1:20" ht="12.75">
      <c r="A31" s="55"/>
      <c r="B31" s="54" t="s">
        <v>117</v>
      </c>
      <c r="C31" s="59"/>
      <c r="D31" s="59"/>
      <c r="E31" s="59">
        <v>700</v>
      </c>
      <c r="F31" s="59">
        <v>0</v>
      </c>
      <c r="G31" s="59">
        <v>0</v>
      </c>
      <c r="H31" s="59">
        <v>700</v>
      </c>
      <c r="I31" s="70">
        <f>H31/251910*100</f>
        <v>0.2778770195704815</v>
      </c>
      <c r="J31" s="59">
        <v>700</v>
      </c>
      <c r="K31" s="59">
        <v>0</v>
      </c>
      <c r="L31" s="59">
        <v>0</v>
      </c>
      <c r="M31" s="84">
        <f>J31/251910*100</f>
        <v>0.2778770195704815</v>
      </c>
      <c r="N31" s="59">
        <v>0</v>
      </c>
      <c r="O31" s="84">
        <f>M31</f>
        <v>0.2778770195704815</v>
      </c>
      <c r="P31" s="59">
        <v>0</v>
      </c>
      <c r="Q31" s="60">
        <v>0</v>
      </c>
      <c r="R31" s="59">
        <v>0</v>
      </c>
      <c r="S31" s="60">
        <v>0</v>
      </c>
      <c r="T31" s="61">
        <v>0</v>
      </c>
    </row>
    <row r="32" spans="1:20" ht="12.75">
      <c r="A32" s="55"/>
      <c r="B32" s="54" t="s">
        <v>118</v>
      </c>
      <c r="C32" s="59"/>
      <c r="D32" s="59"/>
      <c r="E32" s="59">
        <v>250</v>
      </c>
      <c r="F32" s="59">
        <v>0</v>
      </c>
      <c r="G32" s="59">
        <v>0</v>
      </c>
      <c r="H32" s="59">
        <v>250</v>
      </c>
      <c r="I32" s="70">
        <f>H32/251910*100</f>
        <v>0.0992417927037434</v>
      </c>
      <c r="J32" s="59">
        <v>250</v>
      </c>
      <c r="K32" s="59">
        <v>0</v>
      </c>
      <c r="L32" s="59">
        <v>0</v>
      </c>
      <c r="M32" s="84">
        <f>J32/251910*100</f>
        <v>0.0992417927037434</v>
      </c>
      <c r="N32" s="59">
        <v>0</v>
      </c>
      <c r="O32" s="84">
        <f>M32</f>
        <v>0.0992417927037434</v>
      </c>
      <c r="P32" s="59">
        <v>0</v>
      </c>
      <c r="Q32" s="60">
        <v>0</v>
      </c>
      <c r="R32" s="59">
        <v>0</v>
      </c>
      <c r="S32" s="60">
        <v>0</v>
      </c>
      <c r="T32" s="61">
        <v>0</v>
      </c>
    </row>
    <row r="33" spans="1:20" ht="12.75">
      <c r="A33" s="55"/>
      <c r="B33" s="54" t="s">
        <v>119</v>
      </c>
      <c r="C33" s="59"/>
      <c r="D33" s="59"/>
      <c r="E33" s="59">
        <v>160</v>
      </c>
      <c r="F33" s="59">
        <v>0</v>
      </c>
      <c r="G33" s="59">
        <v>0</v>
      </c>
      <c r="H33" s="59">
        <v>160</v>
      </c>
      <c r="I33" s="70">
        <f>H33/251910*100</f>
        <v>0.06351474733039578</v>
      </c>
      <c r="J33" s="59">
        <v>160</v>
      </c>
      <c r="K33" s="59">
        <v>0</v>
      </c>
      <c r="L33" s="59">
        <v>0</v>
      </c>
      <c r="M33" s="84">
        <f>J33/251910*100</f>
        <v>0.06351474733039578</v>
      </c>
      <c r="N33" s="59">
        <v>0</v>
      </c>
      <c r="O33" s="84">
        <f>M33</f>
        <v>0.06351474733039578</v>
      </c>
      <c r="P33" s="59">
        <v>0</v>
      </c>
      <c r="Q33" s="60">
        <v>0</v>
      </c>
      <c r="R33" s="59">
        <v>0</v>
      </c>
      <c r="S33" s="60">
        <v>0</v>
      </c>
      <c r="T33" s="61">
        <v>0</v>
      </c>
    </row>
    <row r="34" spans="1:20" ht="12.75">
      <c r="A34" s="55"/>
      <c r="B34" s="54" t="s">
        <v>103</v>
      </c>
      <c r="C34" s="59"/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70">
        <v>0</v>
      </c>
      <c r="J34" s="59">
        <v>0</v>
      </c>
      <c r="K34" s="59">
        <v>0</v>
      </c>
      <c r="L34" s="59">
        <v>0</v>
      </c>
      <c r="M34" s="84">
        <v>0</v>
      </c>
      <c r="N34" s="59">
        <v>0</v>
      </c>
      <c r="O34" s="84">
        <v>0</v>
      </c>
      <c r="P34" s="59">
        <v>0</v>
      </c>
      <c r="Q34" s="60">
        <v>0</v>
      </c>
      <c r="R34" s="59">
        <v>0</v>
      </c>
      <c r="S34" s="60">
        <v>0</v>
      </c>
      <c r="T34" s="61">
        <v>0</v>
      </c>
    </row>
    <row r="35" spans="1:20" ht="12.75">
      <c r="A35" s="55"/>
      <c r="B35" s="54" t="s">
        <v>104</v>
      </c>
      <c r="C35" s="59"/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70">
        <v>0</v>
      </c>
      <c r="J35" s="59">
        <v>0</v>
      </c>
      <c r="K35" s="59">
        <v>0</v>
      </c>
      <c r="L35" s="59">
        <v>0</v>
      </c>
      <c r="M35" s="84">
        <v>0</v>
      </c>
      <c r="N35" s="59">
        <v>0</v>
      </c>
      <c r="O35" s="84">
        <v>0</v>
      </c>
      <c r="P35" s="59">
        <v>0</v>
      </c>
      <c r="Q35" s="60">
        <v>0</v>
      </c>
      <c r="R35" s="59">
        <v>0</v>
      </c>
      <c r="S35" s="60">
        <v>0</v>
      </c>
      <c r="T35" s="61">
        <v>0</v>
      </c>
    </row>
    <row r="36" spans="1:20" ht="12.75">
      <c r="A36" s="55"/>
      <c r="B36" s="54" t="s">
        <v>68</v>
      </c>
      <c r="C36" s="59"/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70">
        <v>0</v>
      </c>
      <c r="J36" s="59">
        <v>0</v>
      </c>
      <c r="K36" s="59">
        <v>0</v>
      </c>
      <c r="L36" s="59">
        <v>0</v>
      </c>
      <c r="M36" s="84">
        <v>0</v>
      </c>
      <c r="N36" s="59">
        <v>0</v>
      </c>
      <c r="O36" s="84">
        <v>0</v>
      </c>
      <c r="P36" s="59">
        <v>0</v>
      </c>
      <c r="Q36" s="60">
        <v>0</v>
      </c>
      <c r="R36" s="59">
        <v>0</v>
      </c>
      <c r="S36" s="60">
        <v>0</v>
      </c>
      <c r="T36" s="61">
        <v>0</v>
      </c>
    </row>
    <row r="37" spans="1:20" ht="12.75">
      <c r="A37" s="55"/>
      <c r="B37" s="54" t="s">
        <v>105</v>
      </c>
      <c r="C37" s="59"/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70">
        <v>0</v>
      </c>
      <c r="J37" s="59">
        <v>0</v>
      </c>
      <c r="K37" s="59">
        <v>0</v>
      </c>
      <c r="L37" s="59">
        <v>0</v>
      </c>
      <c r="M37" s="84">
        <v>0</v>
      </c>
      <c r="N37" s="59">
        <v>0</v>
      </c>
      <c r="O37" s="84">
        <v>0</v>
      </c>
      <c r="P37" s="59">
        <v>0</v>
      </c>
      <c r="Q37" s="60">
        <v>0</v>
      </c>
      <c r="R37" s="59">
        <v>0</v>
      </c>
      <c r="S37" s="60">
        <v>0</v>
      </c>
      <c r="T37" s="61">
        <v>0</v>
      </c>
    </row>
    <row r="38" spans="1:20" ht="12.75">
      <c r="A38" s="55"/>
      <c r="B38" s="54" t="s">
        <v>106</v>
      </c>
      <c r="C38" s="59"/>
      <c r="D38" s="59">
        <v>11</v>
      </c>
      <c r="E38" s="59">
        <f>E30+E24+E11</f>
        <v>8600</v>
      </c>
      <c r="F38" s="59">
        <v>0</v>
      </c>
      <c r="G38" s="59">
        <v>0</v>
      </c>
      <c r="H38" s="59">
        <f>H30+H24</f>
        <v>8287</v>
      </c>
      <c r="I38" s="70">
        <f>I30+I24+I11</f>
        <v>3.413917669008773</v>
      </c>
      <c r="J38" s="59">
        <f>H38</f>
        <v>8287</v>
      </c>
      <c r="K38" s="59">
        <v>0</v>
      </c>
      <c r="L38" s="59">
        <f>J38</f>
        <v>8287</v>
      </c>
      <c r="M38" s="84">
        <f>I38</f>
        <v>3.413917669008773</v>
      </c>
      <c r="N38" s="59">
        <v>0</v>
      </c>
      <c r="O38" s="84">
        <f>M38</f>
        <v>3.413917669008773</v>
      </c>
      <c r="P38" s="59">
        <v>0</v>
      </c>
      <c r="Q38" s="60">
        <v>0</v>
      </c>
      <c r="R38" s="59">
        <v>0</v>
      </c>
      <c r="S38" s="60">
        <v>0</v>
      </c>
      <c r="T38" s="61">
        <v>0</v>
      </c>
    </row>
    <row r="39" spans="1:20" ht="13.5" thickBot="1">
      <c r="A39" s="39"/>
      <c r="B39" s="40"/>
      <c r="C39" s="62"/>
      <c r="D39" s="62"/>
      <c r="E39" s="62"/>
      <c r="F39" s="62"/>
      <c r="G39" s="62"/>
      <c r="H39" s="62"/>
      <c r="I39" s="71"/>
      <c r="J39" s="62"/>
      <c r="K39" s="62"/>
      <c r="L39" s="62"/>
      <c r="M39" s="85"/>
      <c r="N39" s="62"/>
      <c r="O39" s="63"/>
      <c r="P39" s="62"/>
      <c r="Q39" s="63"/>
      <c r="R39" s="62"/>
      <c r="S39" s="63"/>
      <c r="T39" s="64"/>
    </row>
    <row r="40" spans="1:20" ht="26.25" thickBot="1">
      <c r="A40" s="41"/>
      <c r="B40" s="42" t="s">
        <v>107</v>
      </c>
      <c r="C40" s="65"/>
      <c r="D40" s="65">
        <v>11</v>
      </c>
      <c r="E40" s="65">
        <f>E30+E24+E11</f>
        <v>8600</v>
      </c>
      <c r="F40" s="65">
        <v>0</v>
      </c>
      <c r="G40" s="65">
        <v>0</v>
      </c>
      <c r="H40" s="65">
        <f>E40</f>
        <v>8600</v>
      </c>
      <c r="I40" s="72">
        <f>I38</f>
        <v>3.413917669008773</v>
      </c>
      <c r="J40" s="65">
        <f>H40</f>
        <v>8600</v>
      </c>
      <c r="K40" s="65">
        <v>0</v>
      </c>
      <c r="L40" s="65">
        <f>J40</f>
        <v>8600</v>
      </c>
      <c r="M40" s="72">
        <f>M38</f>
        <v>3.413917669008773</v>
      </c>
      <c r="N40" s="65">
        <v>0</v>
      </c>
      <c r="O40" s="72">
        <f>O38</f>
        <v>3.413917669008773</v>
      </c>
      <c r="P40" s="65">
        <v>0</v>
      </c>
      <c r="Q40" s="66">
        <v>0</v>
      </c>
      <c r="R40" s="65">
        <v>0</v>
      </c>
      <c r="S40" s="66">
        <v>0</v>
      </c>
      <c r="T40" s="67">
        <v>0</v>
      </c>
    </row>
    <row r="42" ht="12.75">
      <c r="O42" s="90"/>
    </row>
  </sheetData>
  <sheetProtection/>
  <mergeCells count="21"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M2"/>
    <mergeCell ref="N2:N4"/>
    <mergeCell ref="O2:O4"/>
    <mergeCell ref="P2:Q2"/>
    <mergeCell ref="R2:S2"/>
    <mergeCell ref="T2:T4"/>
    <mergeCell ref="J3:L3"/>
    <mergeCell ref="M3:M4"/>
    <mergeCell ref="P3:P4"/>
    <mergeCell ref="Q3:Q4"/>
    <mergeCell ref="R3:R4"/>
    <mergeCell ref="S3:S4"/>
  </mergeCells>
  <printOptions horizontalCentered="1"/>
  <pageMargins left="0.196850393700787" right="0.196850393700787" top="0.196850393700787" bottom="0.196850393700787" header="0.511811023622047" footer="0.511811023622047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6.57421875" style="0" customWidth="1"/>
    <col min="2" max="2" width="18.00390625" style="0" customWidth="1"/>
    <col min="3" max="3" width="11.7109375" style="0" customWidth="1"/>
    <col min="4" max="5" width="11.8515625" style="0" customWidth="1"/>
    <col min="6" max="7" width="10.28125" style="0" customWidth="1"/>
    <col min="8" max="8" width="12.57421875" style="0" customWidth="1"/>
    <col min="9" max="9" width="9.8515625" style="0" customWidth="1"/>
    <col min="10" max="10" width="9.421875" style="0" customWidth="1"/>
    <col min="11" max="11" width="9.28125" style="0" customWidth="1"/>
    <col min="12" max="12" width="8.7109375" style="0" customWidth="1"/>
    <col min="13" max="13" width="8.140625" style="0" customWidth="1"/>
    <col min="14" max="14" width="11.140625" style="0" customWidth="1"/>
    <col min="15" max="15" width="12.28125" style="0" customWidth="1"/>
    <col min="17" max="17" width="7.8515625" style="0" customWidth="1"/>
    <col min="19" max="19" width="7.8515625" style="0" customWidth="1"/>
    <col min="20" max="20" width="10.57421875" style="0" customWidth="1"/>
  </cols>
  <sheetData>
    <row r="1" s="1" customFormat="1" ht="18.75" thickBot="1">
      <c r="A1" s="1" t="s">
        <v>32</v>
      </c>
    </row>
    <row r="2" spans="1:20" s="7" customFormat="1" ht="66" customHeight="1">
      <c r="A2" s="104"/>
      <c r="B2" s="101" t="s">
        <v>22</v>
      </c>
      <c r="C2" s="107" t="s">
        <v>23</v>
      </c>
      <c r="D2" s="101"/>
      <c r="E2" s="101" t="s">
        <v>3</v>
      </c>
      <c r="F2" s="101" t="s">
        <v>4</v>
      </c>
      <c r="G2" s="101" t="s">
        <v>24</v>
      </c>
      <c r="H2" s="101" t="s">
        <v>6</v>
      </c>
      <c r="I2" s="101" t="s">
        <v>25</v>
      </c>
      <c r="J2" s="101" t="s">
        <v>8</v>
      </c>
      <c r="K2" s="101"/>
      <c r="L2" s="101"/>
      <c r="M2" s="101"/>
      <c r="N2" s="101" t="s">
        <v>29</v>
      </c>
      <c r="O2" s="101" t="s">
        <v>31</v>
      </c>
      <c r="P2" s="101" t="s">
        <v>15</v>
      </c>
      <c r="Q2" s="101"/>
      <c r="R2" s="101" t="s">
        <v>18</v>
      </c>
      <c r="S2" s="101"/>
      <c r="T2" s="95" t="s">
        <v>19</v>
      </c>
    </row>
    <row r="3" spans="1:20" s="8" customFormat="1" ht="26.25" customHeight="1">
      <c r="A3" s="105"/>
      <c r="B3" s="102"/>
      <c r="C3" s="108"/>
      <c r="D3" s="102"/>
      <c r="E3" s="102"/>
      <c r="F3" s="102"/>
      <c r="G3" s="102"/>
      <c r="H3" s="102"/>
      <c r="I3" s="102"/>
      <c r="J3" s="102" t="s">
        <v>9</v>
      </c>
      <c r="K3" s="102"/>
      <c r="L3" s="102"/>
      <c r="M3" s="102" t="s">
        <v>28</v>
      </c>
      <c r="N3" s="102"/>
      <c r="O3" s="102"/>
      <c r="P3" s="102" t="s">
        <v>17</v>
      </c>
      <c r="Q3" s="102" t="s">
        <v>16</v>
      </c>
      <c r="R3" s="102" t="s">
        <v>17</v>
      </c>
      <c r="S3" s="102" t="s">
        <v>16</v>
      </c>
      <c r="T3" s="96"/>
    </row>
    <row r="4" spans="1:20" s="8" customFormat="1" ht="102.75" customHeight="1" thickBot="1">
      <c r="A4" s="106"/>
      <c r="B4" s="103"/>
      <c r="C4" s="108"/>
      <c r="D4" s="103"/>
      <c r="E4" s="103"/>
      <c r="F4" s="103"/>
      <c r="G4" s="103"/>
      <c r="H4" s="103"/>
      <c r="I4" s="103"/>
      <c r="J4" s="12" t="s">
        <v>26</v>
      </c>
      <c r="K4" s="12" t="s">
        <v>27</v>
      </c>
      <c r="L4" s="12" t="s">
        <v>12</v>
      </c>
      <c r="M4" s="103"/>
      <c r="N4" s="103"/>
      <c r="O4" s="103"/>
      <c r="P4" s="103"/>
      <c r="Q4" s="103"/>
      <c r="R4" s="103"/>
      <c r="S4" s="103"/>
      <c r="T4" s="97"/>
    </row>
    <row r="5" spans="1:20" s="2" customFormat="1" ht="25.5">
      <c r="A5" s="37" t="s">
        <v>34</v>
      </c>
      <c r="B5" s="38" t="s">
        <v>46</v>
      </c>
      <c r="C5" s="38"/>
      <c r="D5" s="38"/>
      <c r="E5" s="38"/>
      <c r="F5" s="38"/>
      <c r="G5" s="38"/>
      <c r="H5" s="38"/>
      <c r="I5" s="43"/>
      <c r="J5" s="38"/>
      <c r="K5" s="38"/>
      <c r="L5" s="38"/>
      <c r="M5" s="43"/>
      <c r="N5" s="38"/>
      <c r="O5" s="43"/>
      <c r="P5" s="38"/>
      <c r="Q5" s="43"/>
      <c r="R5" s="38"/>
      <c r="S5" s="43"/>
      <c r="T5" s="44"/>
    </row>
    <row r="6" spans="1:20" s="2" customFormat="1" ht="64.5" thickBot="1">
      <c r="A6" s="39" t="s">
        <v>35</v>
      </c>
      <c r="B6" s="40" t="s">
        <v>47</v>
      </c>
      <c r="C6" s="40"/>
      <c r="D6" s="40"/>
      <c r="E6" s="40"/>
      <c r="F6" s="40"/>
      <c r="G6" s="40"/>
      <c r="H6" s="40"/>
      <c r="I6" s="45"/>
      <c r="J6" s="40"/>
      <c r="K6" s="40"/>
      <c r="L6" s="40"/>
      <c r="M6" s="45"/>
      <c r="N6" s="40"/>
      <c r="O6" s="45"/>
      <c r="P6" s="40"/>
      <c r="Q6" s="45"/>
      <c r="R6" s="40"/>
      <c r="S6" s="45"/>
      <c r="T6" s="46"/>
    </row>
    <row r="7" spans="1:20" s="2" customFormat="1" ht="64.5" thickBot="1">
      <c r="A7" s="41"/>
      <c r="B7" s="42" t="s">
        <v>127</v>
      </c>
      <c r="C7" s="42"/>
      <c r="D7" s="42"/>
      <c r="E7" s="42"/>
      <c r="F7" s="42"/>
      <c r="G7" s="42"/>
      <c r="H7" s="42"/>
      <c r="I7" s="47"/>
      <c r="J7" s="42"/>
      <c r="K7" s="42"/>
      <c r="L7" s="42"/>
      <c r="M7" s="47"/>
      <c r="N7" s="42"/>
      <c r="O7" s="47"/>
      <c r="P7" s="42"/>
      <c r="Q7" s="47"/>
      <c r="R7" s="42"/>
      <c r="S7" s="47"/>
      <c r="T7" s="48"/>
    </row>
  </sheetData>
  <sheetProtection/>
  <mergeCells count="21"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M2"/>
    <mergeCell ref="N2:N4"/>
    <mergeCell ref="O2:O4"/>
    <mergeCell ref="P2:Q2"/>
    <mergeCell ref="R2:S2"/>
    <mergeCell ref="T2:T4"/>
    <mergeCell ref="J3:L3"/>
    <mergeCell ref="M3:M4"/>
    <mergeCell ref="P3:P4"/>
    <mergeCell ref="Q3:Q4"/>
    <mergeCell ref="R3:R4"/>
    <mergeCell ref="S3:S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ADUTTA</dc:creator>
  <cp:keywords/>
  <dc:description/>
  <cp:lastModifiedBy>Sujith Warrier</cp:lastModifiedBy>
  <cp:lastPrinted>2016-07-25T09:13:40Z</cp:lastPrinted>
  <dcterms:created xsi:type="dcterms:W3CDTF">2015-12-19T06:18:33Z</dcterms:created>
  <dcterms:modified xsi:type="dcterms:W3CDTF">2016-08-12T07:54:07Z</dcterms:modified>
  <cp:category/>
  <cp:version/>
  <cp:contentType/>
  <cp:contentStatus/>
</cp:coreProperties>
</file>